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25" windowWidth="1471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<sst xmlns="http://schemas.openxmlformats.org/spreadsheetml/2006/main" count="274" uniqueCount="86">
  <si>
    <t>No</t>
  </si>
  <si>
    <t>ФИО</t>
  </si>
  <si>
    <t>Номер варианта типового рассчета</t>
  </si>
  <si>
    <t>Проверка знаний</t>
  </si>
  <si>
    <t>Типовой рассчет</t>
  </si>
  <si>
    <t>Сумма</t>
  </si>
  <si>
    <t>Рейтинг</t>
  </si>
  <si>
    <t>Дополнительные баллы</t>
  </si>
  <si>
    <t>Штрафные баллы</t>
  </si>
  <si>
    <t>Экзамен</t>
  </si>
  <si>
    <t>Взвешенная сумма без учета экзамена</t>
  </si>
  <si>
    <t>Взвешенная сумма</t>
  </si>
  <si>
    <t>Контрольная неделя 1</t>
  </si>
  <si>
    <t>Контрольная неделя 2</t>
  </si>
  <si>
    <t>Предварительная оценка</t>
  </si>
  <si>
    <t>ECTS</t>
  </si>
  <si>
    <t>Оценка</t>
  </si>
  <si>
    <t>Контрольная работа 1</t>
  </si>
  <si>
    <t>Контрольная работа 2</t>
  </si>
  <si>
    <t>Рейтинг сумма</t>
  </si>
  <si>
    <t>баллы</t>
  </si>
  <si>
    <t>рейтинг</t>
  </si>
  <si>
    <t>1)</t>
  </si>
  <si>
    <t>2)</t>
  </si>
  <si>
    <t>3)</t>
  </si>
  <si>
    <t>4)</t>
  </si>
  <si>
    <t>а)</t>
  </si>
  <si>
    <t>б)</t>
  </si>
  <si>
    <t>в)</t>
  </si>
  <si>
    <t>баллы за экзамен</t>
  </si>
  <si>
    <t xml:space="preserve">Даты </t>
  </si>
  <si>
    <t>8.11</t>
  </si>
  <si>
    <t>15.11</t>
  </si>
  <si>
    <t>11.10</t>
  </si>
  <si>
    <t>18.10</t>
  </si>
  <si>
    <t>25.10</t>
  </si>
  <si>
    <t>22.11</t>
  </si>
  <si>
    <t>6.12</t>
  </si>
  <si>
    <t>29.11</t>
  </si>
  <si>
    <t>20.12</t>
  </si>
  <si>
    <t>Абдулова Александра</t>
  </si>
  <si>
    <t>6</t>
  </si>
  <si>
    <t>7</t>
  </si>
  <si>
    <t>10</t>
  </si>
  <si>
    <t>24</t>
  </si>
  <si>
    <t>28</t>
  </si>
  <si>
    <t>14</t>
  </si>
  <si>
    <t>Албанов Дмитрий</t>
  </si>
  <si>
    <t>Анисимов Алексей</t>
  </si>
  <si>
    <t>11</t>
  </si>
  <si>
    <t>1</t>
  </si>
  <si>
    <t>Афанасьева Светлана</t>
  </si>
  <si>
    <t>Гаврилюк Павел</t>
  </si>
  <si>
    <t>Гришин Сергей</t>
  </si>
  <si>
    <t>Гусельникова Дарья</t>
  </si>
  <si>
    <t>Давлетшин Артем</t>
  </si>
  <si>
    <t>Инкеева Наталья</t>
  </si>
  <si>
    <t>3</t>
  </si>
  <si>
    <t>17</t>
  </si>
  <si>
    <t xml:space="preserve">Кербс Александр </t>
  </si>
  <si>
    <t>Кондратьева Кристина</t>
  </si>
  <si>
    <t>Лысаков Евгений</t>
  </si>
  <si>
    <t>Мамышева Татьяна</t>
  </si>
  <si>
    <t>Мижит Сонам</t>
  </si>
  <si>
    <t>Мозолевский Ярослав</t>
  </si>
  <si>
    <t>Мохова Александра</t>
  </si>
  <si>
    <t>34</t>
  </si>
  <si>
    <t>16</t>
  </si>
  <si>
    <t>20</t>
  </si>
  <si>
    <t>4</t>
  </si>
  <si>
    <t>Ний Марина</t>
  </si>
  <si>
    <t>Николаева Екатерина</t>
  </si>
  <si>
    <t>21</t>
  </si>
  <si>
    <t>Овчинников Александр</t>
  </si>
  <si>
    <t>Плешкевич Александр</t>
  </si>
  <si>
    <t>Поздняков Александр</t>
  </si>
  <si>
    <t>Ратьков Евгений</t>
  </si>
  <si>
    <t>Саакова Мария</t>
  </si>
  <si>
    <t>Савин Максим</t>
  </si>
  <si>
    <t>Степанов Андрей</t>
  </si>
  <si>
    <t>Стефаневич Алексей</t>
  </si>
  <si>
    <t>Суровцев Алексей</t>
  </si>
  <si>
    <t>Фадеева Надежда</t>
  </si>
  <si>
    <t>Хаимчикова Жаргалма</t>
  </si>
  <si>
    <t>Цой Андрей</t>
  </si>
  <si>
    <t>Чирвин Иван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</si>
</sst>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4">
    <font>
      <sz val="10"/>
      <name val="Arial Cyr"/>
      <family val="0"/>
    </font>
    <font>
      <b/>
      <sz val="9"/>
      <name val="Verdana"/>
      <family val="0"/>
    </font>
    <font>
      <b/>
      <sz val="10"/>
      <name val="Verdana"/>
      <family val="0"/>
    </font>
    <font>
      <b/>
      <sz val="10"/>
      <name val="Arial"/>
      <family val="0"/>
    </font>
    <font>
      <sz val="10"/>
      <name val="Verdana"/>
      <family val="0"/>
    </font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0" fontId="2" fillId="2" borderId="2" xfId="0" applyNumberFormat="1" applyFon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2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2" fillId="2" borderId="5" xfId="0" applyNumberFormat="1" applyFont="1" applyFill="1" applyBorder="1" applyAlignment="1" applyProtection="1">
      <alignment horizontal="center" vertical="center" textRotation="90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2" fillId="2" borderId="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/>
      <protection/>
    </xf>
    <xf numFmtId="49" fontId="4" fillId="0" borderId="8" xfId="0" applyNumberFormat="1" applyFont="1" applyFill="1" applyBorder="1" applyAlignment="1" applyProtection="1">
      <alignment horizontal="center" vertical="center"/>
      <protection/>
    </xf>
    <xf numFmtId="9" fontId="0" fillId="0" borderId="8" xfId="0" applyNumberFormat="1" applyFont="1" applyFill="1" applyBorder="1" applyAlignment="1" applyProtection="1">
      <alignment horizontal="center" vertical="center" textRotation="90" wrapText="1"/>
      <protection/>
    </xf>
    <xf numFmtId="9" fontId="0" fillId="0" borderId="9" xfId="0" applyNumberFormat="1" applyFont="1" applyFill="1" applyBorder="1" applyAlignment="1" applyProtection="1">
      <alignment horizontal="center" vertical="center" textRotation="90" wrapText="1"/>
      <protection/>
    </xf>
    <xf numFmtId="9" fontId="5" fillId="0" borderId="11" xfId="0" applyNumberFormat="1" applyFont="1" applyFill="1" applyBorder="1" applyAlignment="1" applyProtection="1">
      <alignment/>
      <protection/>
    </xf>
    <xf numFmtId="9" fontId="6" fillId="0" borderId="8" xfId="0" applyNumberFormat="1" applyFont="1" applyFill="1" applyBorder="1" applyAlignment="1" applyProtection="1">
      <alignment horizontal="center"/>
      <protection/>
    </xf>
    <xf numFmtId="9" fontId="6" fillId="0" borderId="10" xfId="0" applyNumberFormat="1" applyFont="1" applyFill="1" applyBorder="1" applyAlignment="1" applyProtection="1">
      <alignment horizontal="center"/>
      <protection/>
    </xf>
    <xf numFmtId="9" fontId="0" fillId="0" borderId="10" xfId="0" applyNumberFormat="1" applyFont="1" applyFill="1" applyBorder="1" applyAlignment="1" applyProtection="1">
      <alignment/>
      <protection/>
    </xf>
    <xf numFmtId="2" fontId="0" fillId="0" borderId="12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2" fontId="0" fillId="0" borderId="13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49" fontId="0" fillId="0" borderId="15" xfId="0" applyNumberFormat="1" applyFill="1" applyBorder="1" applyAlignment="1" applyProtection="1">
      <alignment horizontal="center"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0" fontId="5" fillId="3" borderId="14" xfId="0" applyNumberFormat="1" applyFont="1" applyFill="1" applyBorder="1" applyAlignment="1" applyProtection="1">
      <alignment horizontal="center"/>
      <protection/>
    </xf>
    <xf numFmtId="0" fontId="5" fillId="3" borderId="15" xfId="0" applyNumberFormat="1" applyFont="1" applyFill="1" applyBorder="1" applyAlignment="1" applyProtection="1">
      <alignment horizontal="center"/>
      <protection/>
    </xf>
    <xf numFmtId="0" fontId="3" fillId="3" borderId="15" xfId="0" applyNumberFormat="1" applyFont="1" applyFill="1" applyBorder="1" applyAlignment="1" applyProtection="1">
      <alignment horizontal="center"/>
      <protection/>
    </xf>
    <xf numFmtId="0" fontId="5" fillId="3" borderId="15" xfId="0" applyNumberFormat="1" applyFont="1" applyFill="1" applyBorder="1" applyAlignment="1" applyProtection="1">
      <alignment horizontal="center" wrapText="1"/>
      <protection/>
    </xf>
    <xf numFmtId="49" fontId="0" fillId="3" borderId="15" xfId="0" applyNumberFormat="1" applyFill="1" applyBorder="1" applyAlignment="1" applyProtection="1">
      <alignment horizontal="center"/>
      <protection/>
    </xf>
    <xf numFmtId="49" fontId="0" fillId="3" borderId="15" xfId="0" applyNumberFormat="1" applyFont="1" applyFill="1" applyBorder="1" applyAlignment="1" applyProtection="1">
      <alignment horizontal="center"/>
      <protection/>
    </xf>
    <xf numFmtId="0" fontId="5" fillId="3" borderId="14" xfId="0" applyNumberFormat="1" applyFont="1" applyFill="1" applyBorder="1" applyAlignment="1" applyProtection="1">
      <alignment horizontal="center"/>
      <protection/>
    </xf>
    <xf numFmtId="0" fontId="5" fillId="3" borderId="15" xfId="0" applyNumberFormat="1" applyFont="1" applyFill="1" applyBorder="1" applyAlignment="1" applyProtection="1">
      <alignment horizontal="center"/>
      <protection/>
    </xf>
    <xf numFmtId="0" fontId="5" fillId="3" borderId="15" xfId="0" applyNumberFormat="1" applyFont="1" applyFill="1" applyBorder="1" applyAlignment="1" applyProtection="1">
      <alignment horizontal="center"/>
      <protection/>
    </xf>
    <xf numFmtId="0" fontId="5" fillId="3" borderId="15" xfId="0" applyNumberFormat="1" applyFont="1" applyFill="1" applyBorder="1" applyAlignment="1" applyProtection="1">
      <alignment horizontal="center" wrapText="1"/>
      <protection/>
    </xf>
    <xf numFmtId="49" fontId="0" fillId="3" borderId="15" xfId="0" applyNumberFormat="1" applyFill="1" applyBorder="1" applyAlignment="1" applyProtection="1">
      <alignment horizontal="center"/>
      <protection/>
    </xf>
    <xf numFmtId="49" fontId="0" fillId="3" borderId="15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49" fontId="0" fillId="3" borderId="15" xfId="0" applyNumberFormat="1" applyFont="1" applyFill="1" applyBorder="1" applyAlignment="1" applyProtection="1">
      <alignment horizontal="center"/>
      <protection/>
    </xf>
    <xf numFmtId="0" fontId="0" fillId="3" borderId="15" xfId="0" applyNumberFormat="1" applyFont="1" applyFill="1" applyBorder="1" applyAlignment="1" applyProtection="1">
      <alignment horizontal="center"/>
      <protection/>
    </xf>
    <xf numFmtId="0" fontId="0" fillId="3" borderId="15" xfId="0" applyNumberFormat="1" applyFont="1" applyFill="1" applyBorder="1" applyAlignment="1" applyProtection="1">
      <alignment horizontal="center"/>
      <protection/>
    </xf>
    <xf numFmtId="0" fontId="5" fillId="4" borderId="14" xfId="0" applyNumberFormat="1" applyFont="1" applyFill="1" applyBorder="1" applyAlignment="1" applyProtection="1">
      <alignment horizontal="center"/>
      <protection/>
    </xf>
    <xf numFmtId="0" fontId="5" fillId="4" borderId="15" xfId="0" applyNumberFormat="1" applyFont="1" applyFill="1" applyBorder="1" applyAlignment="1" applyProtection="1">
      <alignment horizontal="center"/>
      <protection/>
    </xf>
    <xf numFmtId="0" fontId="5" fillId="4" borderId="15" xfId="0" applyNumberFormat="1" applyFont="1" applyFill="1" applyBorder="1" applyAlignment="1" applyProtection="1">
      <alignment horizontal="center" wrapText="1"/>
      <protection/>
    </xf>
    <xf numFmtId="49" fontId="0" fillId="4" borderId="15" xfId="0" applyNumberFormat="1" applyFill="1" applyBorder="1" applyAlignment="1" applyProtection="1">
      <alignment horizontal="center"/>
      <protection/>
    </xf>
    <xf numFmtId="49" fontId="0" fillId="4" borderId="15" xfId="0" applyNumberFormat="1" applyFont="1" applyFill="1" applyBorder="1" applyAlignment="1" applyProtection="1">
      <alignment horizontal="center"/>
      <protection/>
    </xf>
    <xf numFmtId="49" fontId="0" fillId="4" borderId="15" xfId="0" applyNumberFormat="1" applyFont="1" applyFill="1" applyBorder="1" applyAlignment="1" applyProtection="1">
      <alignment horizontal="center"/>
      <protection/>
    </xf>
    <xf numFmtId="0" fontId="5" fillId="4" borderId="15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165" fontId="5" fillId="0" borderId="18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2" fontId="5" fillId="0" borderId="18" xfId="0" applyNumberFormat="1" applyFont="1" applyFill="1" applyBorder="1" applyAlignment="1" applyProtection="1">
      <alignment horizontal="center"/>
      <protection/>
    </xf>
    <xf numFmtId="164" fontId="5" fillId="0" borderId="16" xfId="0" applyNumberFormat="1" applyFont="1" applyFill="1" applyBorder="1" applyAlignment="1" applyProtection="1">
      <alignment horizontal="center"/>
      <protection/>
    </xf>
    <xf numFmtId="164" fontId="5" fillId="0" borderId="19" xfId="0" applyNumberFormat="1" applyFont="1" applyFill="1" applyBorder="1" applyAlignment="1" applyProtection="1">
      <alignment horizontal="center"/>
      <protection/>
    </xf>
    <xf numFmtId="164" fontId="5" fillId="0" borderId="17" xfId="0" applyNumberFormat="1" applyFont="1" applyFill="1" applyBorder="1" applyAlignment="1" applyProtection="1">
      <alignment horizontal="center"/>
      <protection/>
    </xf>
    <xf numFmtId="2" fontId="5" fillId="0" borderId="17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2" fontId="5" fillId="0" borderId="16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165" fontId="5" fillId="0" borderId="5" xfId="0" applyNumberFormat="1" applyFont="1" applyFill="1" applyBorder="1" applyAlignment="1" applyProtection="1">
      <alignment horizontal="center"/>
      <protection/>
    </xf>
    <xf numFmtId="0" fontId="5" fillId="0" borderId="4" xfId="0" applyNumberFormat="1" applyFont="1" applyFill="1" applyBorder="1" applyAlignment="1" applyProtection="1">
      <alignment horizontal="center"/>
      <protection/>
    </xf>
    <xf numFmtId="2" fontId="5" fillId="0" borderId="5" xfId="0" applyNumberFormat="1" applyFont="1" applyFill="1" applyBorder="1" applyAlignment="1" applyProtection="1">
      <alignment horizontal="center"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2" fontId="5" fillId="0" borderId="3" xfId="0" applyNumberFormat="1" applyFont="1" applyFill="1" applyBorder="1" applyAlignment="1" applyProtection="1">
      <alignment horizontal="center"/>
      <protection/>
    </xf>
    <xf numFmtId="2" fontId="5" fillId="0" borderId="4" xfId="0" applyNumberFormat="1" applyFont="1" applyFill="1" applyBorder="1" applyAlignment="1" applyProtection="1">
      <alignment horizontal="center"/>
      <protection/>
    </xf>
    <xf numFmtId="9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9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2" fontId="8" fillId="0" borderId="23" xfId="0" applyNumberFormat="1" applyFont="1" applyFill="1" applyBorder="1" applyAlignment="1" applyProtection="1">
      <alignment horizontal="center" vertical="center"/>
      <protection/>
    </xf>
    <xf numFmtId="2" fontId="8" fillId="0" borderId="7" xfId="0" applyNumberFormat="1" applyFont="1" applyFill="1" applyBorder="1" applyAlignment="1" applyProtection="1">
      <alignment horizontal="center" vertical="center"/>
      <protection/>
    </xf>
    <xf numFmtId="1" fontId="9" fillId="0" borderId="24" xfId="0" applyNumberFormat="1" applyFont="1" applyFill="1" applyBorder="1" applyAlignment="1" applyProtection="1">
      <alignment horizontal="center" vertical="center"/>
      <protection/>
    </xf>
    <xf numFmtId="1" fontId="12" fillId="0" borderId="8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2" fontId="6" fillId="0" borderId="26" xfId="0" applyNumberFormat="1" applyFont="1" applyFill="1" applyBorder="1" applyAlignment="1" applyProtection="1">
      <alignment horizontal="center" vertical="center"/>
      <protection/>
    </xf>
    <xf numFmtId="2" fontId="1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2" fontId="0" fillId="0" borderId="26" xfId="0" applyNumberFormat="1" applyFont="1" applyFill="1" applyBorder="1" applyAlignment="1" applyProtection="1">
      <alignment horizontal="center" vertical="center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164" fontId="5" fillId="0" borderId="24" xfId="0" applyNumberFormat="1" applyFont="1" applyFill="1" applyBorder="1" applyAlignment="1" applyProtection="1">
      <alignment horizontal="center" vertical="center"/>
      <protection/>
    </xf>
    <xf numFmtId="164" fontId="0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8" xfId="0" applyNumberFormat="1" applyFont="1" applyFill="1" applyBorder="1" applyAlignment="1" applyProtection="1">
      <alignment horizont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9" fontId="8" fillId="4" borderId="26" xfId="0" applyNumberFormat="1" applyFont="1" applyFill="1" applyBorder="1" applyAlignment="1" applyProtection="1">
      <alignment horizontal="center" vertical="center"/>
      <protection/>
    </xf>
    <xf numFmtId="0" fontId="8" fillId="4" borderId="9" xfId="0" applyNumberFormat="1" applyFont="1" applyFill="1" applyBorder="1" applyAlignment="1" applyProtection="1">
      <alignment horizontal="center" vertical="center"/>
      <protection/>
    </xf>
    <xf numFmtId="1" fontId="9" fillId="4" borderId="24" xfId="0" applyNumberFormat="1" applyFont="1" applyFill="1" applyBorder="1" applyAlignment="1" applyProtection="1">
      <alignment horizontal="center" vertical="center"/>
      <protection/>
    </xf>
    <xf numFmtId="1" fontId="12" fillId="4" borderId="8" xfId="0" applyNumberFormat="1" applyFont="1" applyFill="1" applyBorder="1" applyAlignment="1">
      <alignment horizontal="center" vertical="center"/>
    </xf>
    <xf numFmtId="9" fontId="7" fillId="4" borderId="21" xfId="0" applyNumberFormat="1" applyFont="1" applyFill="1" applyBorder="1" applyAlignment="1" applyProtection="1">
      <alignment horizontal="center" vertical="center"/>
      <protection/>
    </xf>
    <xf numFmtId="0" fontId="7" fillId="4" borderId="22" xfId="0" applyNumberFormat="1" applyFont="1" applyFill="1" applyBorder="1" applyAlignment="1" applyProtection="1">
      <alignment horizontal="center" vertical="center"/>
      <protection/>
    </xf>
    <xf numFmtId="0" fontId="5" fillId="4" borderId="24" xfId="0" applyNumberFormat="1" applyFont="1" applyFill="1" applyBorder="1" applyAlignment="1" applyProtection="1">
      <alignment horizontal="center" vertical="center"/>
      <protection/>
    </xf>
    <xf numFmtId="0" fontId="5" fillId="4" borderId="8" xfId="0" applyNumberFormat="1" applyFont="1" applyFill="1" applyBorder="1" applyAlignment="1" applyProtection="1">
      <alignment horizontal="center" vertical="center"/>
      <protection/>
    </xf>
    <xf numFmtId="0" fontId="7" fillId="4" borderId="25" xfId="0" applyNumberFormat="1" applyFont="1" applyFill="1" applyBorder="1" applyAlignment="1" applyProtection="1">
      <alignment horizontal="center" vertical="center"/>
      <protection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2" fontId="8" fillId="4" borderId="23" xfId="0" applyNumberFormat="1" applyFont="1" applyFill="1" applyBorder="1" applyAlignment="1" applyProtection="1">
      <alignment horizontal="center" vertical="center"/>
      <protection/>
    </xf>
    <xf numFmtId="2" fontId="8" fillId="4" borderId="7" xfId="0" applyNumberFormat="1" applyFont="1" applyFill="1" applyBorder="1" applyAlignment="1" applyProtection="1">
      <alignment horizontal="center" vertical="center"/>
      <protection/>
    </xf>
    <xf numFmtId="0" fontId="0" fillId="4" borderId="24" xfId="0" applyNumberFormat="1" applyFont="1" applyFill="1" applyBorder="1" applyAlignment="1" applyProtection="1">
      <alignment horizontal="center" vertical="center"/>
      <protection/>
    </xf>
    <xf numFmtId="0" fontId="0" fillId="4" borderId="8" xfId="0" applyNumberFormat="1" applyFont="1" applyFill="1" applyBorder="1" applyAlignment="1" applyProtection="1">
      <alignment horizontal="center" vertical="center"/>
      <protection/>
    </xf>
    <xf numFmtId="2" fontId="0" fillId="4" borderId="26" xfId="0" applyNumberFormat="1" applyFont="1" applyFill="1" applyBorder="1" applyAlignment="1" applyProtection="1">
      <alignment horizontal="center" vertical="center"/>
      <protection/>
    </xf>
    <xf numFmtId="2" fontId="0" fillId="4" borderId="27" xfId="0" applyNumberFormat="1" applyFont="1" applyFill="1" applyBorder="1" applyAlignment="1" applyProtection="1">
      <alignment horizontal="center" vertical="center"/>
      <protection/>
    </xf>
    <xf numFmtId="0" fontId="5" fillId="4" borderId="23" xfId="0" applyNumberFormat="1" applyFont="1" applyFill="1" applyBorder="1" applyAlignment="1" applyProtection="1">
      <alignment horizontal="center" vertical="center"/>
      <protection/>
    </xf>
    <xf numFmtId="0" fontId="5" fillId="4" borderId="7" xfId="0" applyNumberFormat="1" applyFont="1" applyFill="1" applyBorder="1" applyAlignment="1" applyProtection="1">
      <alignment horizontal="center" vertical="center"/>
      <protection/>
    </xf>
    <xf numFmtId="0" fontId="5" fillId="4" borderId="14" xfId="0" applyNumberFormat="1" applyFont="1" applyFill="1" applyBorder="1" applyAlignment="1" applyProtection="1">
      <alignment horizontal="center" vertical="center"/>
      <protection/>
    </xf>
    <xf numFmtId="0" fontId="0" fillId="4" borderId="14" xfId="0" applyNumberFormat="1" applyFont="1" applyFill="1" applyBorder="1" applyAlignment="1" applyProtection="1">
      <alignment horizontal="center" vertical="center"/>
      <protection/>
    </xf>
    <xf numFmtId="0" fontId="5" fillId="4" borderId="15" xfId="0" applyNumberFormat="1" applyFont="1" applyFill="1" applyBorder="1" applyAlignment="1" applyProtection="1">
      <alignment horizontal="left" vertical="center"/>
      <protection/>
    </xf>
    <xf numFmtId="0" fontId="0" fillId="4" borderId="15" xfId="0" applyNumberFormat="1" applyFont="1" applyFill="1" applyBorder="1" applyAlignment="1" applyProtection="1">
      <alignment/>
      <protection/>
    </xf>
    <xf numFmtId="0" fontId="3" fillId="4" borderId="24" xfId="0" applyNumberFormat="1" applyFont="1" applyFill="1" applyBorder="1" applyAlignment="1" applyProtection="1">
      <alignment horizontal="center" vertical="center"/>
      <protection/>
    </xf>
    <xf numFmtId="0" fontId="10" fillId="4" borderId="8" xfId="0" applyNumberFormat="1" applyFont="1" applyFill="1" applyBorder="1" applyAlignment="1" applyProtection="1">
      <alignment horizontal="center"/>
      <protection/>
    </xf>
    <xf numFmtId="0" fontId="5" fillId="4" borderId="26" xfId="0" applyNumberFormat="1" applyFont="1" applyFill="1" applyBorder="1" applyAlignment="1" applyProtection="1">
      <alignment horizontal="center" vertical="center"/>
      <protection/>
    </xf>
    <xf numFmtId="0" fontId="0" fillId="4" borderId="9" xfId="0" applyNumberFormat="1" applyFont="1" applyFill="1" applyBorder="1" applyAlignment="1" applyProtection="1">
      <alignment horizontal="center" vertical="center"/>
      <protection/>
    </xf>
    <xf numFmtId="164" fontId="5" fillId="4" borderId="24" xfId="0" applyNumberFormat="1" applyFont="1" applyFill="1" applyBorder="1" applyAlignment="1" applyProtection="1">
      <alignment horizontal="center" vertical="center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/>
    </xf>
    <xf numFmtId="2" fontId="6" fillId="4" borderId="26" xfId="0" applyNumberFormat="1" applyFont="1" applyFill="1" applyBorder="1" applyAlignment="1" applyProtection="1">
      <alignment horizontal="center" vertical="center"/>
      <protection/>
    </xf>
    <xf numFmtId="2" fontId="11" fillId="4" borderId="9" xfId="0" applyNumberFormat="1" applyFont="1" applyFill="1" applyBorder="1" applyAlignment="1" applyProtection="1">
      <alignment horizontal="center" vertical="center"/>
      <protection/>
    </xf>
    <xf numFmtId="9" fontId="7" fillId="3" borderId="21" xfId="0" applyNumberFormat="1" applyFont="1" applyFill="1" applyBorder="1" applyAlignment="1" applyProtection="1">
      <alignment horizontal="center" vertical="center"/>
      <protection/>
    </xf>
    <xf numFmtId="0" fontId="7" fillId="3" borderId="22" xfId="0" applyNumberFormat="1" applyFont="1" applyFill="1" applyBorder="1" applyAlignment="1" applyProtection="1">
      <alignment horizontal="center" vertical="center"/>
      <protection/>
    </xf>
    <xf numFmtId="9" fontId="8" fillId="3" borderId="21" xfId="0" applyNumberFormat="1" applyFont="1" applyFill="1" applyBorder="1" applyAlignment="1" applyProtection="1">
      <alignment horizontal="center" vertical="center"/>
      <protection/>
    </xf>
    <xf numFmtId="0" fontId="8" fillId="3" borderId="22" xfId="0" applyNumberFormat="1" applyFont="1" applyFill="1" applyBorder="1" applyAlignment="1" applyProtection="1">
      <alignment horizontal="center" vertical="center"/>
      <protection/>
    </xf>
    <xf numFmtId="2" fontId="8" fillId="3" borderId="23" xfId="0" applyNumberFormat="1" applyFont="1" applyFill="1" applyBorder="1" applyAlignment="1" applyProtection="1">
      <alignment horizontal="center" vertical="center"/>
      <protection/>
    </xf>
    <xf numFmtId="2" fontId="8" fillId="3" borderId="7" xfId="0" applyNumberFormat="1" applyFont="1" applyFill="1" applyBorder="1" applyAlignment="1" applyProtection="1">
      <alignment horizontal="center" vertical="center"/>
      <protection/>
    </xf>
    <xf numFmtId="1" fontId="9" fillId="3" borderId="24" xfId="0" applyNumberFormat="1" applyFont="1" applyFill="1" applyBorder="1" applyAlignment="1" applyProtection="1">
      <alignment horizontal="center" vertical="center"/>
      <protection/>
    </xf>
    <xf numFmtId="1" fontId="12" fillId="3" borderId="8" xfId="0" applyNumberFormat="1" applyFont="1" applyFill="1" applyBorder="1" applyAlignment="1">
      <alignment horizontal="center" vertical="center"/>
    </xf>
    <xf numFmtId="0" fontId="5" fillId="3" borderId="24" xfId="0" applyNumberFormat="1" applyFont="1" applyFill="1" applyBorder="1" applyAlignment="1" applyProtection="1">
      <alignment horizontal="center" vertical="center"/>
      <protection/>
    </xf>
    <xf numFmtId="0" fontId="5" fillId="3" borderId="8" xfId="0" applyNumberFormat="1" applyFont="1" applyFill="1" applyBorder="1" applyAlignment="1" applyProtection="1">
      <alignment horizontal="center" vertical="center"/>
      <protection/>
    </xf>
    <xf numFmtId="0" fontId="7" fillId="3" borderId="25" xfId="0" applyNumberFormat="1" applyFont="1" applyFill="1" applyBorder="1" applyAlignment="1" applyProtection="1">
      <alignment horizontal="center" vertical="center"/>
      <protection/>
    </xf>
    <xf numFmtId="0" fontId="7" fillId="3" borderId="10" xfId="0" applyNumberFormat="1" applyFont="1" applyFill="1" applyBorder="1" applyAlignment="1" applyProtection="1">
      <alignment horizontal="center" vertical="center"/>
      <protection/>
    </xf>
    <xf numFmtId="2" fontId="6" fillId="3" borderId="26" xfId="0" applyNumberFormat="1" applyFont="1" applyFill="1" applyBorder="1" applyAlignment="1" applyProtection="1">
      <alignment horizontal="center" vertical="center"/>
      <protection/>
    </xf>
    <xf numFmtId="2" fontId="11" fillId="3" borderId="9" xfId="0" applyNumberFormat="1" applyFont="1" applyFill="1" applyBorder="1" applyAlignment="1" applyProtection="1">
      <alignment horizontal="center" vertical="center"/>
      <protection/>
    </xf>
    <xf numFmtId="0" fontId="0" fillId="3" borderId="24" xfId="0" applyNumberFormat="1" applyFont="1" applyFill="1" applyBorder="1" applyAlignment="1" applyProtection="1">
      <alignment horizontal="center" vertical="center"/>
      <protection/>
    </xf>
    <xf numFmtId="0" fontId="0" fillId="3" borderId="8" xfId="0" applyNumberFormat="1" applyFont="1" applyFill="1" applyBorder="1" applyAlignment="1" applyProtection="1">
      <alignment horizontal="center" vertical="center"/>
      <protection/>
    </xf>
    <xf numFmtId="2" fontId="0" fillId="3" borderId="26" xfId="0" applyNumberFormat="1" applyFont="1" applyFill="1" applyBorder="1" applyAlignment="1" applyProtection="1">
      <alignment horizontal="center" vertical="center"/>
      <protection/>
    </xf>
    <xf numFmtId="2" fontId="0" fillId="3" borderId="27" xfId="0" applyNumberFormat="1" applyFont="1" applyFill="1" applyBorder="1" applyAlignment="1" applyProtection="1">
      <alignment horizontal="center" vertical="center"/>
      <protection/>
    </xf>
    <xf numFmtId="0" fontId="5" fillId="3" borderId="23" xfId="0" applyNumberFormat="1" applyFont="1" applyFill="1" applyBorder="1" applyAlignment="1" applyProtection="1">
      <alignment horizontal="center" vertical="center"/>
      <protection/>
    </xf>
    <xf numFmtId="0" fontId="5" fillId="3" borderId="7" xfId="0" applyNumberFormat="1" applyFont="1" applyFill="1" applyBorder="1" applyAlignment="1" applyProtection="1">
      <alignment horizontal="center" vertical="center"/>
      <protection/>
    </xf>
    <xf numFmtId="164" fontId="5" fillId="3" borderId="24" xfId="0" applyNumberFormat="1" applyFont="1" applyFill="1" applyBorder="1" applyAlignment="1" applyProtection="1">
      <alignment horizontal="center" vertical="center"/>
      <protection/>
    </xf>
    <xf numFmtId="164" fontId="0" fillId="3" borderId="8" xfId="0" applyNumberFormat="1" applyFont="1" applyFill="1" applyBorder="1" applyAlignment="1" applyProtection="1">
      <alignment horizontal="center" vertical="center"/>
      <protection/>
    </xf>
    <xf numFmtId="0" fontId="5" fillId="3" borderId="14" xfId="0" applyNumberFormat="1" applyFont="1" applyFill="1" applyBorder="1" applyAlignment="1" applyProtection="1">
      <alignment horizontal="center" vertical="center"/>
      <protection/>
    </xf>
    <xf numFmtId="0" fontId="0" fillId="3" borderId="14" xfId="0" applyNumberFormat="1" applyFont="1" applyFill="1" applyBorder="1" applyAlignment="1" applyProtection="1">
      <alignment horizontal="center" vertical="center"/>
      <protection/>
    </xf>
    <xf numFmtId="0" fontId="5" fillId="3" borderId="15" xfId="0" applyNumberFormat="1" applyFont="1" applyFill="1" applyBorder="1" applyAlignment="1" applyProtection="1">
      <alignment horizontal="left" vertical="center"/>
      <protection/>
    </xf>
    <xf numFmtId="0" fontId="0" fillId="3" borderId="15" xfId="0" applyNumberFormat="1" applyFont="1" applyFill="1" applyBorder="1" applyAlignment="1" applyProtection="1">
      <alignment/>
      <protection/>
    </xf>
    <xf numFmtId="0" fontId="3" fillId="3" borderId="24" xfId="0" applyNumberFormat="1" applyFont="1" applyFill="1" applyBorder="1" applyAlignment="1" applyProtection="1">
      <alignment horizontal="center" vertical="center"/>
      <protection/>
    </xf>
    <xf numFmtId="0" fontId="10" fillId="3" borderId="8" xfId="0" applyNumberFormat="1" applyFont="1" applyFill="1" applyBorder="1" applyAlignment="1" applyProtection="1">
      <alignment horizontal="center"/>
      <protection/>
    </xf>
    <xf numFmtId="0" fontId="5" fillId="3" borderId="26" xfId="0" applyNumberFormat="1" applyFont="1" applyFill="1" applyBorder="1" applyAlignment="1" applyProtection="1">
      <alignment horizontal="center" vertical="center"/>
      <protection/>
    </xf>
    <xf numFmtId="0" fontId="0" fillId="3" borderId="9" xfId="0" applyNumberFormat="1" applyFont="1" applyFill="1" applyBorder="1" applyAlignment="1" applyProtection="1">
      <alignment horizontal="center" vertical="center"/>
      <protection/>
    </xf>
    <xf numFmtId="9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8" xfId="0" applyNumberFormat="1" applyFont="1" applyFill="1" applyBorder="1" applyAlignment="1" applyProtection="1">
      <alignment horizontal="center"/>
      <protection/>
    </xf>
    <xf numFmtId="0" fontId="3" fillId="4" borderId="24" xfId="0" applyNumberFormat="1" applyFont="1" applyFill="1" applyBorder="1" applyAlignment="1" applyProtection="1">
      <alignment horizontal="center" vertical="center"/>
      <protection/>
    </xf>
    <xf numFmtId="0" fontId="10" fillId="4" borderId="8" xfId="0" applyNumberFormat="1" applyFont="1" applyFill="1" applyBorder="1" applyAlignment="1" applyProtection="1">
      <alignment horizontal="center"/>
      <protection/>
    </xf>
    <xf numFmtId="9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9" fontId="9" fillId="4" borderId="26" xfId="0" applyNumberFormat="1" applyFont="1" applyFill="1" applyBorder="1" applyAlignment="1" applyProtection="1">
      <alignment horizontal="center" vertical="center"/>
      <protection/>
    </xf>
    <xf numFmtId="0" fontId="9" fillId="4" borderId="9" xfId="0" applyNumberFormat="1" applyFont="1" applyFill="1" applyBorder="1" applyAlignment="1" applyProtection="1">
      <alignment horizontal="center" vertical="center"/>
      <protection/>
    </xf>
    <xf numFmtId="9" fontId="7" fillId="4" borderId="26" xfId="0" applyNumberFormat="1" applyFont="1" applyFill="1" applyBorder="1" applyAlignment="1" applyProtection="1">
      <alignment horizontal="center" vertical="center"/>
      <protection/>
    </xf>
    <xf numFmtId="0" fontId="7" fillId="4" borderId="9" xfId="0" applyNumberFormat="1" applyFont="1" applyFill="1" applyBorder="1" applyAlignment="1" applyProtection="1">
      <alignment horizontal="center" vertical="center"/>
      <protection/>
    </xf>
    <xf numFmtId="9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9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0" fillId="0" borderId="24" xfId="0" applyNumberFormat="1" applyFill="1" applyBorder="1" applyAlignment="1" applyProtection="1">
      <alignment horizontal="left" vertical="center"/>
      <protection/>
    </xf>
    <xf numFmtId="0" fontId="0" fillId="0" borderId="8" xfId="0" applyNumberFormat="1" applyFont="1" applyFill="1" applyBorder="1" applyAlignment="1" applyProtection="1">
      <alignment horizontal="left" vertical="center"/>
      <protection/>
    </xf>
    <xf numFmtId="0" fontId="5" fillId="0" borderId="24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9" fontId="7" fillId="3" borderId="26" xfId="0" applyNumberFormat="1" applyFont="1" applyFill="1" applyBorder="1" applyAlignment="1" applyProtection="1">
      <alignment horizontal="center" vertical="center"/>
      <protection/>
    </xf>
    <xf numFmtId="0" fontId="7" fillId="3" borderId="9" xfId="0" applyNumberFormat="1" applyFont="1" applyFill="1" applyBorder="1" applyAlignment="1" applyProtection="1">
      <alignment horizontal="center" vertical="center"/>
      <protection/>
    </xf>
    <xf numFmtId="9" fontId="8" fillId="3" borderId="26" xfId="0" applyNumberFormat="1" applyFont="1" applyFill="1" applyBorder="1" applyAlignment="1" applyProtection="1">
      <alignment horizontal="center" vertical="center"/>
      <protection/>
    </xf>
    <xf numFmtId="0" fontId="8" fillId="3" borderId="9" xfId="0" applyNumberFormat="1" applyFont="1" applyFill="1" applyBorder="1" applyAlignment="1" applyProtection="1">
      <alignment horizontal="center" vertical="center"/>
      <protection/>
    </xf>
    <xf numFmtId="0" fontId="3" fillId="3" borderId="24" xfId="0" applyNumberFormat="1" applyFont="1" applyFill="1" applyBorder="1" applyAlignment="1" applyProtection="1">
      <alignment horizontal="center" vertical="center"/>
      <protection/>
    </xf>
    <xf numFmtId="0" fontId="10" fillId="3" borderId="8" xfId="0" applyNumberFormat="1" applyFont="1" applyFill="1" applyBorder="1" applyAlignment="1" applyProtection="1">
      <alignment horizontal="center"/>
      <protection/>
    </xf>
    <xf numFmtId="9" fontId="9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9" fontId="10" fillId="3" borderId="21" xfId="0" applyNumberFormat="1" applyFont="1" applyFill="1" applyBorder="1" applyAlignment="1" applyProtection="1">
      <alignment horizontal="center" vertical="center"/>
      <protection/>
    </xf>
    <xf numFmtId="0" fontId="10" fillId="3" borderId="22" xfId="0" applyNumberFormat="1" applyFont="1" applyFill="1" applyBorder="1" applyAlignment="1" applyProtection="1">
      <alignment horizontal="center" vertical="center"/>
      <protection/>
    </xf>
    <xf numFmtId="9" fontId="8" fillId="3" borderId="21" xfId="0" applyNumberFormat="1" applyFont="1" applyFill="1" applyBorder="1" applyAlignment="1" applyProtection="1">
      <alignment horizontal="center" vertical="center"/>
      <protection/>
    </xf>
    <xf numFmtId="0" fontId="8" fillId="3" borderId="22" xfId="0" applyNumberFormat="1" applyFont="1" applyFill="1" applyBorder="1" applyAlignment="1" applyProtection="1">
      <alignment horizontal="center" vertical="center"/>
      <protection/>
    </xf>
    <xf numFmtId="1" fontId="9" fillId="3" borderId="24" xfId="0" applyNumberFormat="1" applyFont="1" applyFill="1" applyBorder="1" applyAlignment="1" applyProtection="1">
      <alignment horizontal="center" vertical="center"/>
      <protection/>
    </xf>
    <xf numFmtId="1" fontId="12" fillId="3" borderId="8" xfId="0" applyNumberFormat="1" applyFont="1" applyFill="1" applyBorder="1" applyAlignment="1">
      <alignment horizontal="center" vertical="center"/>
    </xf>
    <xf numFmtId="9" fontId="7" fillId="3" borderId="26" xfId="0" applyNumberFormat="1" applyFont="1" applyFill="1" applyBorder="1" applyAlignment="1" applyProtection="1">
      <alignment horizontal="center" vertical="center"/>
      <protection/>
    </xf>
    <xf numFmtId="0" fontId="7" fillId="3" borderId="9" xfId="0" applyNumberFormat="1" applyFont="1" applyFill="1" applyBorder="1" applyAlignment="1" applyProtection="1">
      <alignment horizontal="center" vertical="center"/>
      <protection/>
    </xf>
    <xf numFmtId="0" fontId="5" fillId="3" borderId="24" xfId="0" applyNumberFormat="1" applyFont="1" applyFill="1" applyBorder="1" applyAlignment="1" applyProtection="1">
      <alignment horizontal="center" vertical="center"/>
      <protection/>
    </xf>
    <xf numFmtId="0" fontId="5" fillId="3" borderId="8" xfId="0" applyNumberFormat="1" applyFont="1" applyFill="1" applyBorder="1" applyAlignment="1" applyProtection="1">
      <alignment horizontal="center" vertical="center"/>
      <protection/>
    </xf>
    <xf numFmtId="0" fontId="7" fillId="3" borderId="25" xfId="0" applyNumberFormat="1" applyFont="1" applyFill="1" applyBorder="1" applyAlignment="1" applyProtection="1">
      <alignment horizontal="center" vertical="center"/>
      <protection/>
    </xf>
    <xf numFmtId="0" fontId="7" fillId="3" borderId="10" xfId="0" applyNumberFormat="1" applyFont="1" applyFill="1" applyBorder="1" applyAlignment="1" applyProtection="1">
      <alignment horizontal="center" vertical="center"/>
      <protection/>
    </xf>
    <xf numFmtId="2" fontId="8" fillId="3" borderId="23" xfId="0" applyNumberFormat="1" applyFont="1" applyFill="1" applyBorder="1" applyAlignment="1" applyProtection="1">
      <alignment horizontal="center" vertical="center"/>
      <protection/>
    </xf>
    <xf numFmtId="2" fontId="8" fillId="3" borderId="7" xfId="0" applyNumberFormat="1" applyFont="1" applyFill="1" applyBorder="1" applyAlignment="1" applyProtection="1">
      <alignment horizontal="center" vertical="center"/>
      <protection/>
    </xf>
    <xf numFmtId="0" fontId="0" fillId="3" borderId="24" xfId="0" applyNumberFormat="1" applyFont="1" applyFill="1" applyBorder="1" applyAlignment="1" applyProtection="1">
      <alignment horizontal="center" vertical="center"/>
      <protection/>
    </xf>
    <xf numFmtId="0" fontId="0" fillId="3" borderId="8" xfId="0" applyNumberFormat="1" applyFont="1" applyFill="1" applyBorder="1" applyAlignment="1" applyProtection="1">
      <alignment horizontal="center" vertical="center"/>
      <protection/>
    </xf>
    <xf numFmtId="0" fontId="5" fillId="3" borderId="23" xfId="0" applyNumberFormat="1" applyFont="1" applyFill="1" applyBorder="1" applyAlignment="1" applyProtection="1">
      <alignment horizontal="center" vertical="center"/>
      <protection/>
    </xf>
    <xf numFmtId="0" fontId="5" fillId="3" borderId="7" xfId="0" applyNumberFormat="1" applyFont="1" applyFill="1" applyBorder="1" applyAlignment="1" applyProtection="1">
      <alignment horizontal="center" vertical="center"/>
      <protection/>
    </xf>
    <xf numFmtId="0" fontId="5" fillId="3" borderId="14" xfId="0" applyNumberFormat="1" applyFont="1" applyFill="1" applyBorder="1" applyAlignment="1" applyProtection="1">
      <alignment horizontal="center" vertical="center"/>
      <protection/>
    </xf>
    <xf numFmtId="0" fontId="0" fillId="3" borderId="14" xfId="0" applyNumberFormat="1" applyFont="1" applyFill="1" applyBorder="1" applyAlignment="1" applyProtection="1">
      <alignment horizontal="center" vertical="center"/>
      <protection/>
    </xf>
    <xf numFmtId="0" fontId="5" fillId="3" borderId="15" xfId="0" applyNumberFormat="1" applyFont="1" applyFill="1" applyBorder="1" applyAlignment="1" applyProtection="1">
      <alignment horizontal="left" vertical="center"/>
      <protection/>
    </xf>
    <xf numFmtId="0" fontId="0" fillId="3" borderId="15" xfId="0" applyNumberFormat="1" applyFont="1" applyFill="1" applyBorder="1" applyAlignment="1" applyProtection="1">
      <alignment/>
      <protection/>
    </xf>
    <xf numFmtId="0" fontId="5" fillId="3" borderId="26" xfId="0" applyNumberFormat="1" applyFont="1" applyFill="1" applyBorder="1" applyAlignment="1" applyProtection="1">
      <alignment horizontal="center" vertical="center"/>
      <protection/>
    </xf>
    <xf numFmtId="0" fontId="0" fillId="3" borderId="9" xfId="0" applyNumberFormat="1" applyFont="1" applyFill="1" applyBorder="1" applyAlignment="1" applyProtection="1">
      <alignment horizontal="center" vertical="center"/>
      <protection/>
    </xf>
    <xf numFmtId="0" fontId="2" fillId="2" borderId="28" xfId="0" applyNumberFormat="1" applyFont="1" applyFill="1" applyBorder="1" applyAlignment="1" applyProtection="1">
      <alignment horizontal="center" vertical="center"/>
      <protection/>
    </xf>
    <xf numFmtId="0" fontId="2" fillId="2" borderId="29" xfId="0" applyNumberFormat="1" applyFont="1" applyFill="1" applyBorder="1" applyAlignment="1" applyProtection="1">
      <alignment horizontal="center" vertical="center"/>
      <protection/>
    </xf>
    <xf numFmtId="0" fontId="2" fillId="2" borderId="3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" fillId="2" borderId="24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3" fillId="2" borderId="18" xfId="0" applyNumberFormat="1" applyFont="1" applyFill="1" applyBorder="1" applyAlignment="1" applyProtection="1">
      <alignment horizontal="center" vertical="center" textRotation="90"/>
      <protection/>
    </xf>
    <xf numFmtId="0" fontId="3" fillId="2" borderId="32" xfId="0" applyNumberFormat="1" applyFont="1" applyFill="1" applyBorder="1" applyAlignment="1" applyProtection="1">
      <alignment horizontal="center" vertical="center" textRotation="90"/>
      <protection/>
    </xf>
    <xf numFmtId="0" fontId="3" fillId="2" borderId="5" xfId="0" applyNumberFormat="1" applyFont="1" applyFill="1" applyBorder="1" applyAlignment="1" applyProtection="1">
      <alignment horizontal="center" vertical="center" textRotation="90"/>
      <protection/>
    </xf>
    <xf numFmtId="0" fontId="3" fillId="2" borderId="33" xfId="0" applyNumberFormat="1" applyFont="1" applyFill="1" applyBorder="1" applyAlignment="1" applyProtection="1">
      <alignment horizontal="center" vertical="center" textRotation="90"/>
      <protection/>
    </xf>
    <xf numFmtId="0" fontId="0" fillId="0" borderId="34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2" fillId="2" borderId="3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6" xfId="0" applyNumberFormat="1" applyFont="1" applyFill="1" applyBorder="1" applyAlignment="1" applyProtection="1">
      <alignment textRotation="90" wrapText="1"/>
      <protection/>
    </xf>
    <xf numFmtId="0" fontId="0" fillId="0" borderId="37" xfId="0" applyNumberFormat="1" applyFont="1" applyFill="1" applyBorder="1" applyAlignment="1" applyProtection="1">
      <alignment textRotation="90" wrapText="1"/>
      <protection/>
    </xf>
    <xf numFmtId="0" fontId="2" fillId="2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textRotation="90" wrapText="1"/>
    </xf>
    <xf numFmtId="0" fontId="0" fillId="0" borderId="14" xfId="0" applyBorder="1" applyAlignment="1">
      <alignment textRotation="90" wrapText="1"/>
    </xf>
    <xf numFmtId="0" fontId="0" fillId="0" borderId="32" xfId="0" applyBorder="1" applyAlignment="1">
      <alignment textRotation="90" wrapText="1"/>
    </xf>
    <xf numFmtId="0" fontId="3" fillId="2" borderId="16" xfId="0" applyNumberFormat="1" applyFont="1" applyFill="1" applyBorder="1" applyAlignment="1" applyProtection="1">
      <alignment horizontal="center" vertical="center" textRotation="90"/>
      <protection/>
    </xf>
    <xf numFmtId="0" fontId="3" fillId="2" borderId="14" xfId="0" applyNumberFormat="1" applyFont="1" applyFill="1" applyBorder="1" applyAlignment="1" applyProtection="1">
      <alignment horizontal="center" vertical="center" textRotation="90"/>
      <protection/>
    </xf>
    <xf numFmtId="0" fontId="3" fillId="2" borderId="3" xfId="0" applyNumberFormat="1" applyFont="1" applyFill="1" applyBorder="1" applyAlignment="1" applyProtection="1">
      <alignment horizontal="center" vertical="center" textRotation="90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8" xfId="0" applyNumberFormat="1" applyFont="1" applyFill="1" applyBorder="1" applyAlignment="1" applyProtection="1">
      <alignment horizontal="center" vertical="center" wrapText="1"/>
      <protection/>
    </xf>
    <xf numFmtId="0" fontId="3" fillId="2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2" borderId="1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0" xfId="0" applyNumberFormat="1" applyFont="1" applyFill="1" applyBorder="1" applyAlignment="1" applyProtection="1">
      <alignment textRotation="90" wrapText="1"/>
      <protection/>
    </xf>
    <xf numFmtId="0" fontId="0" fillId="0" borderId="20" xfId="0" applyNumberFormat="1" applyFont="1" applyFill="1" applyBorder="1" applyAlignment="1" applyProtection="1">
      <alignment textRotation="90" wrapText="1"/>
      <protection/>
    </xf>
    <xf numFmtId="0" fontId="2" fillId="2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2" fillId="2" borderId="39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2" fillId="2" borderId="41" xfId="0" applyNumberFormat="1" applyFont="1" applyFill="1" applyBorder="1" applyAlignment="1" applyProtection="1">
      <alignment horizontal="center" vertical="center"/>
      <protection/>
    </xf>
    <xf numFmtId="0" fontId="1" fillId="2" borderId="16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1" fillId="2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2" fillId="2" borderId="33" xfId="0" applyNumberFormat="1" applyFont="1" applyFill="1" applyBorder="1" applyAlignment="1" applyProtection="1">
      <alignment horizontal="center" vertical="center" textRotation="90" wrapText="1"/>
      <protection/>
    </xf>
    <xf numFmtId="0" fontId="0" fillId="2" borderId="34" xfId="0" applyNumberFormat="1" applyFont="1" applyFill="1" applyBorder="1" applyAlignment="1" applyProtection="1">
      <alignment textRotation="90"/>
      <protection/>
    </xf>
    <xf numFmtId="0" fontId="0" fillId="2" borderId="31" xfId="0" applyNumberFormat="1" applyFont="1" applyFill="1" applyBorder="1" applyAlignment="1" applyProtection="1">
      <alignment textRotation="90"/>
      <protection/>
    </xf>
    <xf numFmtId="0" fontId="2" fillId="2" borderId="4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Fill="1" applyBorder="1" applyAlignment="1" applyProtection="1">
      <alignment textRotation="90"/>
      <protection/>
    </xf>
    <xf numFmtId="0" fontId="0" fillId="0" borderId="43" xfId="0" applyNumberFormat="1" applyFont="1" applyFill="1" applyBorder="1" applyAlignment="1" applyProtection="1">
      <alignment textRotation="90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8"/>
  <sheetViews>
    <sheetView tabSelected="1" zoomScale="75" zoomScaleNormal="75" workbookViewId="0" topLeftCell="A1">
      <pane xSplit="9" ySplit="4" topLeftCell="J41" activePane="bottomRight" state="frozen"/>
      <selection pane="topLeft" activeCell="A1" sqref="A1"/>
      <selection pane="topRight" activeCell="J1" sqref="J1"/>
      <selection pane="bottomLeft" activeCell="A5" sqref="A5"/>
      <selection pane="bottomRight" activeCell="AR59" sqref="AR59"/>
    </sheetView>
  </sheetViews>
  <sheetFormatPr defaultColWidth="9.00390625" defaultRowHeight="12.75"/>
  <cols>
    <col min="1" max="1" width="3.75390625" style="0" customWidth="1"/>
    <col min="2" max="2" width="24.00390625" style="0" customWidth="1"/>
    <col min="3" max="5" width="5.625" style="0" customWidth="1"/>
    <col min="6" max="6" width="6.375" style="0" customWidth="1"/>
    <col min="7" max="7" width="5.625" style="0" customWidth="1"/>
    <col min="8" max="8" width="7.00390625" style="0" customWidth="1"/>
    <col min="9" max="9" width="6.75390625" style="0" customWidth="1"/>
    <col min="10" max="29" width="7.25390625" style="0" customWidth="1"/>
    <col min="30" max="30" width="6.75390625" style="0" customWidth="1"/>
    <col min="31" max="31" width="11.25390625" style="0" customWidth="1"/>
    <col min="32" max="35" width="6.75390625" style="0" customWidth="1"/>
    <col min="36" max="36" width="11.00390625" style="0" customWidth="1"/>
    <col min="40" max="40" width="14.125" style="0" customWidth="1"/>
    <col min="41" max="41" width="6.75390625" style="0" customWidth="1"/>
    <col min="42" max="42" width="14.625" style="0" customWidth="1"/>
  </cols>
  <sheetData>
    <row r="1" spans="1:42" ht="12.75" customHeight="1">
      <c r="A1" s="261" t="s">
        <v>0</v>
      </c>
      <c r="B1" s="264" t="s">
        <v>1</v>
      </c>
      <c r="C1" s="267" t="s">
        <v>2</v>
      </c>
      <c r="D1" s="270" t="s">
        <v>3</v>
      </c>
      <c r="E1" s="247"/>
      <c r="F1" s="247"/>
      <c r="G1" s="247"/>
      <c r="H1" s="247"/>
      <c r="I1" s="248"/>
      <c r="J1" s="1" t="s">
        <v>4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49" t="s">
        <v>5</v>
      </c>
      <c r="AE1" s="249" t="s">
        <v>6</v>
      </c>
      <c r="AF1" s="252" t="s">
        <v>7</v>
      </c>
      <c r="AG1" s="237" t="s">
        <v>8</v>
      </c>
      <c r="AH1" s="240" t="s">
        <v>9</v>
      </c>
      <c r="AI1" s="241"/>
      <c r="AJ1" s="244" t="s">
        <v>10</v>
      </c>
      <c r="AK1" s="244" t="s">
        <v>11</v>
      </c>
      <c r="AL1" s="234" t="s">
        <v>12</v>
      </c>
      <c r="AM1" s="234" t="s">
        <v>13</v>
      </c>
      <c r="AN1" s="231" t="s">
        <v>14</v>
      </c>
      <c r="AO1" s="231" t="s">
        <v>15</v>
      </c>
      <c r="AP1" s="231" t="s">
        <v>16</v>
      </c>
    </row>
    <row r="2" spans="1:42" ht="119.25" customHeight="1">
      <c r="A2" s="262"/>
      <c r="B2" s="265"/>
      <c r="C2" s="268"/>
      <c r="D2" s="271"/>
      <c r="E2" s="255" t="s">
        <v>17</v>
      </c>
      <c r="F2" s="256"/>
      <c r="G2" s="255" t="s">
        <v>18</v>
      </c>
      <c r="H2" s="257"/>
      <c r="I2" s="258" t="s">
        <v>19</v>
      </c>
      <c r="J2" s="260">
        <v>1</v>
      </c>
      <c r="K2" s="225"/>
      <c r="L2" s="225"/>
      <c r="M2" s="226"/>
      <c r="N2" s="229">
        <v>2</v>
      </c>
      <c r="O2" s="229">
        <v>3</v>
      </c>
      <c r="P2" s="229">
        <v>4</v>
      </c>
      <c r="Q2" s="229">
        <v>5</v>
      </c>
      <c r="R2" s="224">
        <v>6</v>
      </c>
      <c r="S2" s="226"/>
      <c r="T2" s="229">
        <v>7</v>
      </c>
      <c r="U2" s="229">
        <v>8</v>
      </c>
      <c r="V2" s="229">
        <v>9</v>
      </c>
      <c r="W2" s="229">
        <v>10</v>
      </c>
      <c r="X2" s="229">
        <v>11</v>
      </c>
      <c r="Y2" s="224">
        <v>12</v>
      </c>
      <c r="Z2" s="225"/>
      <c r="AA2" s="226"/>
      <c r="AB2" s="224">
        <v>13</v>
      </c>
      <c r="AC2" s="225"/>
      <c r="AD2" s="250"/>
      <c r="AE2" s="250"/>
      <c r="AF2" s="253"/>
      <c r="AG2" s="238"/>
      <c r="AH2" s="242"/>
      <c r="AI2" s="243"/>
      <c r="AJ2" s="245"/>
      <c r="AK2" s="245"/>
      <c r="AL2" s="235"/>
      <c r="AM2" s="235"/>
      <c r="AN2" s="232"/>
      <c r="AO2" s="232"/>
      <c r="AP2" s="232"/>
    </row>
    <row r="3" spans="1:42" ht="103.5" customHeight="1" thickBot="1">
      <c r="A3" s="263"/>
      <c r="B3" s="266"/>
      <c r="C3" s="269"/>
      <c r="D3" s="272"/>
      <c r="E3" s="3" t="s">
        <v>20</v>
      </c>
      <c r="F3" s="4" t="s">
        <v>21</v>
      </c>
      <c r="G3" s="3" t="s">
        <v>20</v>
      </c>
      <c r="H3" s="5" t="s">
        <v>21</v>
      </c>
      <c r="I3" s="259"/>
      <c r="J3" s="6" t="s">
        <v>22</v>
      </c>
      <c r="K3" s="7" t="s">
        <v>23</v>
      </c>
      <c r="L3" s="7" t="s">
        <v>24</v>
      </c>
      <c r="M3" s="7" t="s">
        <v>25</v>
      </c>
      <c r="N3" s="230"/>
      <c r="O3" s="230"/>
      <c r="P3" s="230"/>
      <c r="Q3" s="230"/>
      <c r="R3" s="7" t="s">
        <v>26</v>
      </c>
      <c r="S3" s="7" t="s">
        <v>27</v>
      </c>
      <c r="T3" s="230"/>
      <c r="U3" s="230"/>
      <c r="V3" s="230"/>
      <c r="W3" s="230"/>
      <c r="X3" s="230"/>
      <c r="Y3" s="7" t="s">
        <v>26</v>
      </c>
      <c r="Z3" s="7" t="s">
        <v>27</v>
      </c>
      <c r="AA3" s="7" t="s">
        <v>28</v>
      </c>
      <c r="AB3" s="7" t="s">
        <v>22</v>
      </c>
      <c r="AC3" s="8" t="s">
        <v>23</v>
      </c>
      <c r="AD3" s="251"/>
      <c r="AE3" s="251"/>
      <c r="AF3" s="254"/>
      <c r="AG3" s="239"/>
      <c r="AH3" s="9" t="s">
        <v>29</v>
      </c>
      <c r="AI3" s="10" t="s">
        <v>21</v>
      </c>
      <c r="AJ3" s="246"/>
      <c r="AK3" s="246"/>
      <c r="AL3" s="236"/>
      <c r="AM3" s="236"/>
      <c r="AN3" s="233"/>
      <c r="AO3" s="233"/>
      <c r="AP3" s="233"/>
    </row>
    <row r="4" spans="1:42" ht="12.75">
      <c r="A4" s="11"/>
      <c r="B4" s="12" t="s">
        <v>30</v>
      </c>
      <c r="C4" s="12"/>
      <c r="D4" s="13"/>
      <c r="E4" s="12"/>
      <c r="F4" s="12"/>
      <c r="G4" s="12"/>
      <c r="H4" s="14"/>
      <c r="I4" s="13"/>
      <c r="J4" s="15" t="s">
        <v>31</v>
      </c>
      <c r="K4" s="15" t="s">
        <v>31</v>
      </c>
      <c r="L4" s="15" t="s">
        <v>31</v>
      </c>
      <c r="M4" s="15" t="s">
        <v>31</v>
      </c>
      <c r="N4" s="15" t="s">
        <v>32</v>
      </c>
      <c r="O4" s="15" t="s">
        <v>32</v>
      </c>
      <c r="P4" s="15" t="s">
        <v>32</v>
      </c>
      <c r="Q4" s="15" t="s">
        <v>33</v>
      </c>
      <c r="R4" s="15" t="s">
        <v>34</v>
      </c>
      <c r="S4" s="15" t="s">
        <v>34</v>
      </c>
      <c r="T4" s="15" t="s">
        <v>34</v>
      </c>
      <c r="U4" s="15" t="s">
        <v>35</v>
      </c>
      <c r="V4" s="15" t="s">
        <v>36</v>
      </c>
      <c r="W4" s="15" t="s">
        <v>37</v>
      </c>
      <c r="X4" s="15" t="s">
        <v>38</v>
      </c>
      <c r="Y4" s="15" t="s">
        <v>39</v>
      </c>
      <c r="Z4" s="15" t="s">
        <v>39</v>
      </c>
      <c r="AA4" s="15"/>
      <c r="AB4" s="15"/>
      <c r="AC4" s="15"/>
      <c r="AD4" s="16"/>
      <c r="AE4" s="17"/>
      <c r="AF4" s="18"/>
      <c r="AG4" s="19"/>
      <c r="AH4" s="20"/>
      <c r="AI4" s="21"/>
      <c r="AJ4" s="22"/>
      <c r="AK4" s="23"/>
      <c r="AL4" s="24"/>
      <c r="AM4" s="25"/>
      <c r="AN4" s="26"/>
      <c r="AO4" s="26"/>
      <c r="AP4" s="26"/>
    </row>
    <row r="5" spans="1:42" ht="12.75">
      <c r="A5" s="227">
        <v>1</v>
      </c>
      <c r="B5" s="105" t="s">
        <v>40</v>
      </c>
      <c r="C5" s="173">
        <v>2</v>
      </c>
      <c r="D5" s="109">
        <v>48</v>
      </c>
      <c r="E5" s="89">
        <v>48.6</v>
      </c>
      <c r="F5" s="101">
        <f>2*E5/7</f>
        <v>13.885714285714286</v>
      </c>
      <c r="G5" s="89">
        <v>47</v>
      </c>
      <c r="H5" s="101">
        <f>2*G5/7</f>
        <v>13.428571428571429</v>
      </c>
      <c r="I5" s="93">
        <f>F5+H5</f>
        <v>27.314285714285717</v>
      </c>
      <c r="J5" s="27">
        <v>2.25</v>
      </c>
      <c r="K5" s="28">
        <v>2.25</v>
      </c>
      <c r="L5" s="28">
        <v>2.5</v>
      </c>
      <c r="M5" s="28">
        <v>2.5</v>
      </c>
      <c r="N5" s="28">
        <v>8</v>
      </c>
      <c r="O5" s="28">
        <v>10</v>
      </c>
      <c r="P5" s="28">
        <v>10</v>
      </c>
      <c r="Q5" s="28">
        <v>10</v>
      </c>
      <c r="R5" s="28">
        <v>5</v>
      </c>
      <c r="S5" s="28">
        <v>5</v>
      </c>
      <c r="T5" s="28">
        <v>10</v>
      </c>
      <c r="U5" s="28">
        <v>10</v>
      </c>
      <c r="V5" s="28">
        <v>10</v>
      </c>
      <c r="W5" s="28">
        <v>9</v>
      </c>
      <c r="X5" s="29">
        <v>10</v>
      </c>
      <c r="Y5" s="28">
        <v>4</v>
      </c>
      <c r="Z5" s="28">
        <v>4</v>
      </c>
      <c r="AA5" s="28">
        <v>2</v>
      </c>
      <c r="AB5" s="28">
        <v>10</v>
      </c>
      <c r="AC5" s="28">
        <v>10</v>
      </c>
      <c r="AD5" s="95">
        <f>SUM(J5:AC5)</f>
        <v>136.5</v>
      </c>
      <c r="AE5" s="97">
        <f>30*AD5/140</f>
        <v>29.25</v>
      </c>
      <c r="AF5" s="99">
        <v>1.5</v>
      </c>
      <c r="AG5" s="89">
        <v>2</v>
      </c>
      <c r="AH5" s="89"/>
      <c r="AI5" s="91">
        <f>30*AH5/50</f>
        <v>0</v>
      </c>
      <c r="AJ5" s="85">
        <f>I5+AE5+AF5-AG5</f>
        <v>56.06428571428572</v>
      </c>
      <c r="AK5" s="85">
        <f>I5+AE5+AI5+AF5-AG5</f>
        <v>56.06428571428572</v>
      </c>
      <c r="AL5" s="87">
        <v>0</v>
      </c>
      <c r="AM5" s="87">
        <v>1</v>
      </c>
      <c r="AN5" s="183"/>
      <c r="AO5" s="183"/>
      <c r="AP5" s="171"/>
    </row>
    <row r="6" spans="1:42" ht="12.75">
      <c r="A6" s="228"/>
      <c r="B6" s="106"/>
      <c r="C6" s="174"/>
      <c r="D6" s="110"/>
      <c r="E6" s="96"/>
      <c r="F6" s="102"/>
      <c r="G6" s="96"/>
      <c r="H6" s="102"/>
      <c r="I6" s="94"/>
      <c r="J6" s="30" t="s">
        <v>41</v>
      </c>
      <c r="K6" s="30" t="s">
        <v>41</v>
      </c>
      <c r="L6" s="30"/>
      <c r="M6" s="30" t="s">
        <v>42</v>
      </c>
      <c r="N6" s="30" t="s">
        <v>43</v>
      </c>
      <c r="O6" s="30" t="s">
        <v>44</v>
      </c>
      <c r="P6" s="31"/>
      <c r="Q6" s="30" t="s">
        <v>45</v>
      </c>
      <c r="R6" s="30" t="s">
        <v>45</v>
      </c>
      <c r="S6" s="30" t="s">
        <v>45</v>
      </c>
      <c r="T6" s="30" t="s">
        <v>45</v>
      </c>
      <c r="U6" s="30" t="s">
        <v>46</v>
      </c>
      <c r="V6" s="30" t="s">
        <v>42</v>
      </c>
      <c r="W6" s="30" t="s">
        <v>42</v>
      </c>
      <c r="X6" s="31"/>
      <c r="Y6" s="30" t="s">
        <v>42</v>
      </c>
      <c r="Z6" s="30" t="s">
        <v>42</v>
      </c>
      <c r="AA6" s="31"/>
      <c r="AB6" s="30"/>
      <c r="AC6" s="30"/>
      <c r="AD6" s="96"/>
      <c r="AE6" s="98"/>
      <c r="AF6" s="100"/>
      <c r="AG6" s="90"/>
      <c r="AH6" s="90"/>
      <c r="AI6" s="92"/>
      <c r="AJ6" s="86"/>
      <c r="AK6" s="86"/>
      <c r="AL6" s="88"/>
      <c r="AM6" s="88"/>
      <c r="AN6" s="184"/>
      <c r="AO6" s="184"/>
      <c r="AP6" s="172"/>
    </row>
    <row r="7" spans="1:42" ht="12.75">
      <c r="A7" s="218">
        <v>2</v>
      </c>
      <c r="B7" s="220" t="s">
        <v>47</v>
      </c>
      <c r="C7" s="167">
        <v>3</v>
      </c>
      <c r="D7" s="222">
        <v>33</v>
      </c>
      <c r="E7" s="208">
        <v>25.2</v>
      </c>
      <c r="F7" s="161">
        <f>2*E7/7</f>
        <v>7.2</v>
      </c>
      <c r="G7" s="208">
        <v>10</v>
      </c>
      <c r="H7" s="161">
        <f>2*G7/7</f>
        <v>2.857142857142857</v>
      </c>
      <c r="I7" s="153">
        <f>F7+H7</f>
        <v>10.057142857142857</v>
      </c>
      <c r="J7" s="32">
        <v>0</v>
      </c>
      <c r="K7" s="33">
        <v>0</v>
      </c>
      <c r="L7" s="33">
        <v>1.75</v>
      </c>
      <c r="M7" s="33">
        <v>0</v>
      </c>
      <c r="N7" s="33"/>
      <c r="O7" s="33">
        <v>0</v>
      </c>
      <c r="P7" s="33"/>
      <c r="Q7" s="33">
        <v>5</v>
      </c>
      <c r="R7" s="33">
        <v>0</v>
      </c>
      <c r="S7" s="33">
        <v>0</v>
      </c>
      <c r="T7" s="33">
        <v>7</v>
      </c>
      <c r="U7" s="33"/>
      <c r="V7" s="33"/>
      <c r="W7" s="33"/>
      <c r="X7" s="34"/>
      <c r="Y7" s="33"/>
      <c r="Z7" s="33"/>
      <c r="AA7" s="33"/>
      <c r="AB7" s="33"/>
      <c r="AC7" s="35"/>
      <c r="AD7" s="214">
        <f>SUM(J7:AC7)</f>
        <v>13.75</v>
      </c>
      <c r="AE7" s="157">
        <f>30*AD7/140</f>
        <v>2.9464285714285716</v>
      </c>
      <c r="AF7" s="216"/>
      <c r="AG7" s="208"/>
      <c r="AH7" s="208"/>
      <c r="AI7" s="210">
        <f>30*AH7/50</f>
        <v>0</v>
      </c>
      <c r="AJ7" s="212">
        <f>I7+AE7+AF7-AG7</f>
        <v>13.003571428571428</v>
      </c>
      <c r="AK7" s="212">
        <f>I7+AE7+AI7+AF7-AG7</f>
        <v>13.003571428571428</v>
      </c>
      <c r="AL7" s="204">
        <v>1</v>
      </c>
      <c r="AM7" s="204">
        <v>0</v>
      </c>
      <c r="AN7" s="206"/>
      <c r="AO7" s="206"/>
      <c r="AP7" s="202"/>
    </row>
    <row r="8" spans="1:42" ht="12.75">
      <c r="A8" s="219"/>
      <c r="B8" s="221"/>
      <c r="C8" s="168"/>
      <c r="D8" s="223"/>
      <c r="E8" s="215"/>
      <c r="F8" s="162"/>
      <c r="G8" s="215"/>
      <c r="H8" s="162"/>
      <c r="I8" s="154"/>
      <c r="J8" s="36" t="s">
        <v>42</v>
      </c>
      <c r="K8" s="36" t="s">
        <v>42</v>
      </c>
      <c r="L8" s="37"/>
      <c r="M8" s="36" t="s">
        <v>42</v>
      </c>
      <c r="N8" s="37"/>
      <c r="O8" s="36" t="s">
        <v>42</v>
      </c>
      <c r="P8" s="37"/>
      <c r="Q8" s="36" t="s">
        <v>46</v>
      </c>
      <c r="R8" s="36" t="s">
        <v>46</v>
      </c>
      <c r="S8" s="36" t="s">
        <v>42</v>
      </c>
      <c r="T8" s="36" t="s">
        <v>42</v>
      </c>
      <c r="U8" s="37"/>
      <c r="V8" s="37"/>
      <c r="W8" s="37"/>
      <c r="X8" s="37"/>
      <c r="Y8" s="37"/>
      <c r="Z8" s="37"/>
      <c r="AA8" s="37"/>
      <c r="AB8" s="37"/>
      <c r="AC8" s="37"/>
      <c r="AD8" s="215"/>
      <c r="AE8" s="158"/>
      <c r="AF8" s="217"/>
      <c r="AG8" s="209"/>
      <c r="AH8" s="209"/>
      <c r="AI8" s="211"/>
      <c r="AJ8" s="213"/>
      <c r="AK8" s="213"/>
      <c r="AL8" s="205"/>
      <c r="AM8" s="205"/>
      <c r="AN8" s="207"/>
      <c r="AO8" s="207"/>
      <c r="AP8" s="203"/>
    </row>
    <row r="9" spans="1:42" ht="12.75">
      <c r="A9" s="163">
        <v>3</v>
      </c>
      <c r="B9" s="165" t="s">
        <v>48</v>
      </c>
      <c r="C9" s="196">
        <v>4</v>
      </c>
      <c r="D9" s="169">
        <v>55</v>
      </c>
      <c r="E9" s="149">
        <v>47.7</v>
      </c>
      <c r="F9" s="161">
        <f>2*E9/7</f>
        <v>13.62857142857143</v>
      </c>
      <c r="G9" s="149">
        <v>40</v>
      </c>
      <c r="H9" s="161">
        <f>2*G9/7</f>
        <v>11.428571428571429</v>
      </c>
      <c r="I9" s="153">
        <f>F9+H9</f>
        <v>25.057142857142857</v>
      </c>
      <c r="J9" s="38">
        <v>2.5</v>
      </c>
      <c r="K9" s="39">
        <v>2.5</v>
      </c>
      <c r="L9" s="39">
        <v>2.5</v>
      </c>
      <c r="M9" s="39">
        <v>2.5</v>
      </c>
      <c r="N9" s="39">
        <v>10</v>
      </c>
      <c r="O9" s="39">
        <v>10</v>
      </c>
      <c r="P9" s="39">
        <v>9</v>
      </c>
      <c r="Q9" s="39">
        <v>10</v>
      </c>
      <c r="R9" s="39">
        <v>5</v>
      </c>
      <c r="S9" s="39">
        <v>5</v>
      </c>
      <c r="T9" s="39">
        <v>10</v>
      </c>
      <c r="U9" s="39">
        <v>8</v>
      </c>
      <c r="V9" s="39">
        <v>10</v>
      </c>
      <c r="W9" s="39">
        <v>10</v>
      </c>
      <c r="X9" s="40">
        <v>10</v>
      </c>
      <c r="Y9" s="39">
        <v>3.6</v>
      </c>
      <c r="Z9" s="39">
        <v>3.6</v>
      </c>
      <c r="AA9" s="39">
        <v>2</v>
      </c>
      <c r="AB9" s="39">
        <v>10</v>
      </c>
      <c r="AC9" s="41">
        <v>10</v>
      </c>
      <c r="AD9" s="155">
        <f>SUM(J9:AC9)</f>
        <v>136.2</v>
      </c>
      <c r="AE9" s="157">
        <f>30*AD9/140</f>
        <v>29.185714285714283</v>
      </c>
      <c r="AF9" s="159">
        <v>7</v>
      </c>
      <c r="AG9" s="149"/>
      <c r="AH9" s="149"/>
      <c r="AI9" s="151">
        <f>30*AH9/50</f>
        <v>0</v>
      </c>
      <c r="AJ9" s="145">
        <f>I9+AE9+AF9-AG9</f>
        <v>61.24285714285714</v>
      </c>
      <c r="AK9" s="145">
        <f>I9+AE9+AI9+AF9-AG9</f>
        <v>61.24285714285714</v>
      </c>
      <c r="AL9" s="147">
        <v>2</v>
      </c>
      <c r="AM9" s="147">
        <v>2</v>
      </c>
      <c r="AN9" s="192"/>
      <c r="AO9" s="192"/>
      <c r="AP9" s="200"/>
    </row>
    <row r="10" spans="1:42" ht="12.75">
      <c r="A10" s="164"/>
      <c r="B10" s="166"/>
      <c r="C10" s="197"/>
      <c r="D10" s="170"/>
      <c r="E10" s="156"/>
      <c r="F10" s="162"/>
      <c r="G10" s="156"/>
      <c r="H10" s="162"/>
      <c r="I10" s="154"/>
      <c r="J10" s="42"/>
      <c r="K10" s="42"/>
      <c r="L10" s="43"/>
      <c r="M10" s="42"/>
      <c r="N10" s="42"/>
      <c r="O10" s="42" t="s">
        <v>42</v>
      </c>
      <c r="P10" s="42"/>
      <c r="Q10" s="42" t="s">
        <v>46</v>
      </c>
      <c r="R10" s="42" t="s">
        <v>49</v>
      </c>
      <c r="S10" s="42" t="s">
        <v>42</v>
      </c>
      <c r="T10" s="42" t="s">
        <v>42</v>
      </c>
      <c r="U10" s="42" t="s">
        <v>43</v>
      </c>
      <c r="V10" s="42" t="s">
        <v>42</v>
      </c>
      <c r="W10" s="43"/>
      <c r="X10" s="43"/>
      <c r="Y10" s="42" t="s">
        <v>50</v>
      </c>
      <c r="Z10" s="42" t="s">
        <v>50</v>
      </c>
      <c r="AA10" s="42" t="s">
        <v>50</v>
      </c>
      <c r="AB10" s="43"/>
      <c r="AC10" s="43"/>
      <c r="AD10" s="156"/>
      <c r="AE10" s="158"/>
      <c r="AF10" s="160"/>
      <c r="AG10" s="150"/>
      <c r="AH10" s="150"/>
      <c r="AI10" s="152"/>
      <c r="AJ10" s="146"/>
      <c r="AK10" s="146"/>
      <c r="AL10" s="148"/>
      <c r="AM10" s="148"/>
      <c r="AN10" s="193"/>
      <c r="AO10" s="193"/>
      <c r="AP10" s="201"/>
    </row>
    <row r="11" spans="1:42" ht="12.75">
      <c r="A11" s="103">
        <v>4</v>
      </c>
      <c r="B11" s="105" t="s">
        <v>51</v>
      </c>
      <c r="C11" s="107">
        <v>5</v>
      </c>
      <c r="D11" s="109">
        <v>60</v>
      </c>
      <c r="E11" s="89">
        <v>57</v>
      </c>
      <c r="F11" s="101">
        <f>2*E11/7</f>
        <v>16.285714285714285</v>
      </c>
      <c r="G11" s="89">
        <v>49.5</v>
      </c>
      <c r="H11" s="101">
        <f>2*G11/7</f>
        <v>14.142857142857142</v>
      </c>
      <c r="I11" s="93">
        <f>F11+H11</f>
        <v>30.428571428571427</v>
      </c>
      <c r="J11" s="27">
        <v>2.5</v>
      </c>
      <c r="K11" s="28">
        <v>2.5</v>
      </c>
      <c r="L11" s="28">
        <v>2.5</v>
      </c>
      <c r="M11" s="28">
        <v>2.5</v>
      </c>
      <c r="N11" s="28">
        <v>10</v>
      </c>
      <c r="O11" s="28">
        <v>10</v>
      </c>
      <c r="P11" s="28">
        <v>7</v>
      </c>
      <c r="Q11" s="28">
        <v>8.5</v>
      </c>
      <c r="R11" s="28">
        <v>5</v>
      </c>
      <c r="S11" s="28">
        <v>4.5</v>
      </c>
      <c r="T11" s="28">
        <v>10</v>
      </c>
      <c r="U11" s="28">
        <v>10</v>
      </c>
      <c r="V11" s="28">
        <v>10</v>
      </c>
      <c r="W11" s="28">
        <v>10</v>
      </c>
      <c r="X11" s="29">
        <v>7</v>
      </c>
      <c r="Y11" s="28">
        <v>4</v>
      </c>
      <c r="Z11" s="28">
        <v>4</v>
      </c>
      <c r="AA11" s="28">
        <v>2</v>
      </c>
      <c r="AB11" s="28">
        <v>10</v>
      </c>
      <c r="AC11" s="44">
        <v>10</v>
      </c>
      <c r="AD11" s="95">
        <f>SUM(J11:AC11)</f>
        <v>132</v>
      </c>
      <c r="AE11" s="97">
        <f>30*AD11/140</f>
        <v>28.285714285714285</v>
      </c>
      <c r="AF11" s="99">
        <v>1</v>
      </c>
      <c r="AG11" s="89"/>
      <c r="AH11" s="89"/>
      <c r="AI11" s="91">
        <f>30*AH11/50</f>
        <v>0</v>
      </c>
      <c r="AJ11" s="85">
        <f>I11+AE11+AF11-AG11</f>
        <v>59.71428571428571</v>
      </c>
      <c r="AK11" s="85">
        <f>I11+AE11+AI11+AF11-AG11</f>
        <v>59.71428571428571</v>
      </c>
      <c r="AL11" s="87">
        <v>2</v>
      </c>
      <c r="AM11" s="87">
        <v>2</v>
      </c>
      <c r="AN11" s="183"/>
      <c r="AO11" s="183"/>
      <c r="AP11" s="83"/>
    </row>
    <row r="12" spans="1:42" ht="12.75">
      <c r="A12" s="104"/>
      <c r="B12" s="106"/>
      <c r="C12" s="108"/>
      <c r="D12" s="110"/>
      <c r="E12" s="96"/>
      <c r="F12" s="102"/>
      <c r="G12" s="96"/>
      <c r="H12" s="102"/>
      <c r="I12" s="94"/>
      <c r="J12" s="30" t="s">
        <v>42</v>
      </c>
      <c r="K12" s="30" t="s">
        <v>42</v>
      </c>
      <c r="L12" s="31"/>
      <c r="M12" s="31"/>
      <c r="N12" s="30"/>
      <c r="O12" s="30" t="s">
        <v>46</v>
      </c>
      <c r="P12" s="30" t="s">
        <v>46</v>
      </c>
      <c r="Q12" s="30" t="s">
        <v>42</v>
      </c>
      <c r="R12" s="31"/>
      <c r="S12" s="30" t="s">
        <v>46</v>
      </c>
      <c r="T12" s="31"/>
      <c r="U12" s="30"/>
      <c r="V12" s="30"/>
      <c r="W12" s="30"/>
      <c r="X12" s="30" t="s">
        <v>46</v>
      </c>
      <c r="Y12" s="31"/>
      <c r="Z12" s="31"/>
      <c r="AA12" s="31"/>
      <c r="AB12" s="31"/>
      <c r="AC12" s="31"/>
      <c r="AD12" s="96"/>
      <c r="AE12" s="98"/>
      <c r="AF12" s="100"/>
      <c r="AG12" s="90"/>
      <c r="AH12" s="90"/>
      <c r="AI12" s="92"/>
      <c r="AJ12" s="86"/>
      <c r="AK12" s="86"/>
      <c r="AL12" s="88"/>
      <c r="AM12" s="88"/>
      <c r="AN12" s="184"/>
      <c r="AO12" s="184"/>
      <c r="AP12" s="84"/>
    </row>
    <row r="13" spans="1:42" ht="12.75">
      <c r="A13" s="103">
        <v>5</v>
      </c>
      <c r="B13" s="105" t="s">
        <v>52</v>
      </c>
      <c r="C13" s="173">
        <v>6</v>
      </c>
      <c r="D13" s="109">
        <v>46</v>
      </c>
      <c r="E13" s="89">
        <v>15</v>
      </c>
      <c r="F13" s="101">
        <f>2*E13/7</f>
        <v>4.285714285714286</v>
      </c>
      <c r="G13" s="89"/>
      <c r="H13" s="101">
        <f>2*G13/7</f>
        <v>0</v>
      </c>
      <c r="I13" s="93">
        <f>F13+H13</f>
        <v>4.285714285714286</v>
      </c>
      <c r="J13" s="27">
        <v>0</v>
      </c>
      <c r="K13" s="28">
        <v>0</v>
      </c>
      <c r="L13" s="28">
        <v>0</v>
      </c>
      <c r="M13" s="28">
        <v>0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45"/>
      <c r="Y13" s="28"/>
      <c r="Z13" s="28"/>
      <c r="AA13" s="28"/>
      <c r="AB13" s="28"/>
      <c r="AC13" s="44"/>
      <c r="AD13" s="95">
        <f>SUM(J13:AC13)</f>
        <v>0</v>
      </c>
      <c r="AE13" s="97">
        <f>30*AD13/140</f>
        <v>0</v>
      </c>
      <c r="AF13" s="99"/>
      <c r="AG13" s="89">
        <v>2</v>
      </c>
      <c r="AH13" s="89"/>
      <c r="AI13" s="91">
        <f>30*AH13/50</f>
        <v>0</v>
      </c>
      <c r="AJ13" s="85">
        <f>I13+AE13+AF13-AG13</f>
        <v>2.2857142857142856</v>
      </c>
      <c r="AK13" s="85">
        <f>I13+AE13+AI13+AF13-AG13</f>
        <v>2.2857142857142856</v>
      </c>
      <c r="AL13" s="87">
        <v>0</v>
      </c>
      <c r="AM13" s="87">
        <v>0</v>
      </c>
      <c r="AN13" s="183"/>
      <c r="AO13" s="183"/>
      <c r="AP13" s="171"/>
    </row>
    <row r="14" spans="1:42" ht="12.75">
      <c r="A14" s="104"/>
      <c r="B14" s="106"/>
      <c r="C14" s="174"/>
      <c r="D14" s="110"/>
      <c r="E14" s="96"/>
      <c r="F14" s="102"/>
      <c r="G14" s="96"/>
      <c r="H14" s="102"/>
      <c r="I14" s="94"/>
      <c r="J14" s="30" t="s">
        <v>42</v>
      </c>
      <c r="K14" s="30" t="s">
        <v>42</v>
      </c>
      <c r="L14" s="30" t="s">
        <v>42</v>
      </c>
      <c r="M14" s="30" t="s">
        <v>42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96"/>
      <c r="AE14" s="98"/>
      <c r="AF14" s="100"/>
      <c r="AG14" s="90"/>
      <c r="AH14" s="90"/>
      <c r="AI14" s="92"/>
      <c r="AJ14" s="86"/>
      <c r="AK14" s="86"/>
      <c r="AL14" s="88"/>
      <c r="AM14" s="88"/>
      <c r="AN14" s="184"/>
      <c r="AO14" s="184"/>
      <c r="AP14" s="172"/>
    </row>
    <row r="15" spans="1:42" ht="12.75">
      <c r="A15" s="103">
        <v>6</v>
      </c>
      <c r="B15" s="105" t="s">
        <v>53</v>
      </c>
      <c r="C15" s="107">
        <v>7</v>
      </c>
      <c r="D15" s="109">
        <v>36</v>
      </c>
      <c r="E15" s="89">
        <v>7</v>
      </c>
      <c r="F15" s="101">
        <f>2*E15/7</f>
        <v>2</v>
      </c>
      <c r="G15" s="89">
        <v>0</v>
      </c>
      <c r="H15" s="101">
        <f>2*G15/7</f>
        <v>0</v>
      </c>
      <c r="I15" s="93">
        <f>F15+H15</f>
        <v>2</v>
      </c>
      <c r="J15" s="27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45"/>
      <c r="Y15" s="28"/>
      <c r="Z15" s="28"/>
      <c r="AA15" s="28"/>
      <c r="AB15" s="28"/>
      <c r="AC15" s="44"/>
      <c r="AD15" s="95">
        <f>SUM(J15:AC15)</f>
        <v>0</v>
      </c>
      <c r="AE15" s="97">
        <f>30*AD15/140</f>
        <v>0</v>
      </c>
      <c r="AF15" s="99">
        <v>1</v>
      </c>
      <c r="AG15" s="89"/>
      <c r="AH15" s="89"/>
      <c r="AI15" s="91">
        <f>30*AH15/50</f>
        <v>0</v>
      </c>
      <c r="AJ15" s="85">
        <f>I15+AE15+AF15-AG15</f>
        <v>3</v>
      </c>
      <c r="AK15" s="85">
        <f>I15+AE15+AI15+AF15-AG15</f>
        <v>3</v>
      </c>
      <c r="AL15" s="87">
        <v>0</v>
      </c>
      <c r="AM15" s="87">
        <v>0</v>
      </c>
      <c r="AN15" s="183"/>
      <c r="AO15" s="183"/>
      <c r="AP15" s="171"/>
    </row>
    <row r="16" spans="1:42" ht="12.75">
      <c r="A16" s="104"/>
      <c r="B16" s="106"/>
      <c r="C16" s="108"/>
      <c r="D16" s="110"/>
      <c r="E16" s="96"/>
      <c r="F16" s="102"/>
      <c r="G16" s="96"/>
      <c r="H16" s="102"/>
      <c r="I16" s="94"/>
      <c r="J16" s="30"/>
      <c r="K16" s="30"/>
      <c r="L16" s="31"/>
      <c r="M16" s="30"/>
      <c r="N16" s="31"/>
      <c r="O16" s="31"/>
      <c r="P16" s="30"/>
      <c r="Q16" s="30"/>
      <c r="R16" s="31"/>
      <c r="S16" s="31"/>
      <c r="T16" s="30"/>
      <c r="U16" s="30"/>
      <c r="V16" s="31"/>
      <c r="W16" s="31"/>
      <c r="X16" s="31"/>
      <c r="Y16" s="31"/>
      <c r="Z16" s="31"/>
      <c r="AA16" s="31"/>
      <c r="AB16" s="31"/>
      <c r="AC16" s="31"/>
      <c r="AD16" s="96"/>
      <c r="AE16" s="98"/>
      <c r="AF16" s="100"/>
      <c r="AG16" s="90"/>
      <c r="AH16" s="90"/>
      <c r="AI16" s="92"/>
      <c r="AJ16" s="86"/>
      <c r="AK16" s="86"/>
      <c r="AL16" s="88"/>
      <c r="AM16" s="88"/>
      <c r="AN16" s="184"/>
      <c r="AO16" s="184"/>
      <c r="AP16" s="172"/>
    </row>
    <row r="17" spans="1:42" ht="12.75">
      <c r="A17" s="103">
        <v>7</v>
      </c>
      <c r="B17" s="105" t="s">
        <v>54</v>
      </c>
      <c r="C17" s="173">
        <v>8</v>
      </c>
      <c r="D17" s="109">
        <v>40</v>
      </c>
      <c r="E17" s="89">
        <v>64</v>
      </c>
      <c r="F17" s="101">
        <f>2*E17/7</f>
        <v>18.285714285714285</v>
      </c>
      <c r="G17" s="89">
        <v>59</v>
      </c>
      <c r="H17" s="101">
        <f>2*G17/7</f>
        <v>16.857142857142858</v>
      </c>
      <c r="I17" s="93">
        <f>F17+H17</f>
        <v>35.14285714285714</v>
      </c>
      <c r="J17" s="27">
        <v>2.5</v>
      </c>
      <c r="K17" s="28">
        <v>2.5</v>
      </c>
      <c r="L17" s="28">
        <v>2.5</v>
      </c>
      <c r="M17" s="28">
        <v>2.5</v>
      </c>
      <c r="N17" s="28">
        <v>10</v>
      </c>
      <c r="O17" s="28">
        <v>10</v>
      </c>
      <c r="P17" s="28">
        <v>10</v>
      </c>
      <c r="Q17" s="28">
        <v>10</v>
      </c>
      <c r="R17" s="28">
        <v>5</v>
      </c>
      <c r="S17" s="28">
        <v>5</v>
      </c>
      <c r="T17" s="28">
        <v>10</v>
      </c>
      <c r="U17" s="28">
        <v>10</v>
      </c>
      <c r="V17" s="28">
        <v>10</v>
      </c>
      <c r="W17" s="28">
        <v>10</v>
      </c>
      <c r="X17" s="29">
        <v>10</v>
      </c>
      <c r="Y17" s="28">
        <v>4</v>
      </c>
      <c r="Z17" s="28">
        <v>4</v>
      </c>
      <c r="AA17" s="28"/>
      <c r="AB17" s="28"/>
      <c r="AC17" s="44"/>
      <c r="AD17" s="95">
        <f>SUM(J17:AC17)</f>
        <v>118</v>
      </c>
      <c r="AE17" s="97">
        <f>30*AD17/140</f>
        <v>25.285714285714285</v>
      </c>
      <c r="AF17" s="99">
        <v>25.5</v>
      </c>
      <c r="AG17" s="89"/>
      <c r="AH17" s="89"/>
      <c r="AI17" s="91">
        <f>30*AH17/50</f>
        <v>0</v>
      </c>
      <c r="AJ17" s="85">
        <f>I17+AE17+AF17-AG17</f>
        <v>85.92857142857142</v>
      </c>
      <c r="AK17" s="85">
        <f>I17+AE17+AI17+AF17-AG17</f>
        <v>85.92857142857142</v>
      </c>
      <c r="AL17" s="87">
        <v>2</v>
      </c>
      <c r="AM17" s="87">
        <v>2</v>
      </c>
      <c r="AN17" s="183"/>
      <c r="AO17" s="183"/>
      <c r="AP17" s="171"/>
    </row>
    <row r="18" spans="1:42" ht="12.75">
      <c r="A18" s="104"/>
      <c r="B18" s="106"/>
      <c r="C18" s="174"/>
      <c r="D18" s="110"/>
      <c r="E18" s="96"/>
      <c r="F18" s="102"/>
      <c r="G18" s="96"/>
      <c r="H18" s="102"/>
      <c r="I18" s="94"/>
      <c r="J18" s="30"/>
      <c r="K18" s="30" t="s">
        <v>42</v>
      </c>
      <c r="L18" s="30" t="s">
        <v>42</v>
      </c>
      <c r="M18" s="30"/>
      <c r="N18" s="31"/>
      <c r="O18" s="30"/>
      <c r="P18" s="30"/>
      <c r="Q18" s="30" t="s">
        <v>42</v>
      </c>
      <c r="R18" s="30"/>
      <c r="S18" s="30"/>
      <c r="T18" s="30" t="s">
        <v>42</v>
      </c>
      <c r="U18" s="30" t="s">
        <v>42</v>
      </c>
      <c r="V18" s="31"/>
      <c r="W18" s="31"/>
      <c r="X18" s="31"/>
      <c r="Y18" s="31"/>
      <c r="Z18" s="31"/>
      <c r="AA18" s="31"/>
      <c r="AB18" s="31"/>
      <c r="AC18" s="31"/>
      <c r="AD18" s="96"/>
      <c r="AE18" s="98"/>
      <c r="AF18" s="100"/>
      <c r="AG18" s="90"/>
      <c r="AH18" s="90"/>
      <c r="AI18" s="92"/>
      <c r="AJ18" s="86"/>
      <c r="AK18" s="86"/>
      <c r="AL18" s="88"/>
      <c r="AM18" s="88"/>
      <c r="AN18" s="184"/>
      <c r="AO18" s="184"/>
      <c r="AP18" s="172"/>
    </row>
    <row r="19" spans="1:42" ht="12.75">
      <c r="A19" s="103">
        <v>8</v>
      </c>
      <c r="B19" s="105" t="s">
        <v>55</v>
      </c>
      <c r="C19" s="107">
        <v>9</v>
      </c>
      <c r="D19" s="109">
        <v>48</v>
      </c>
      <c r="E19" s="89">
        <v>20</v>
      </c>
      <c r="F19" s="101">
        <f>2*E19/7</f>
        <v>5.714285714285714</v>
      </c>
      <c r="G19" s="89">
        <v>18</v>
      </c>
      <c r="H19" s="101">
        <f>2*G19/7</f>
        <v>5.142857142857143</v>
      </c>
      <c r="I19" s="93">
        <f>F19+H19</f>
        <v>10.857142857142858</v>
      </c>
      <c r="J19" s="27">
        <v>1.5</v>
      </c>
      <c r="K19" s="28">
        <v>1.5</v>
      </c>
      <c r="L19" s="28">
        <v>1.5</v>
      </c>
      <c r="M19" s="28">
        <v>1.5</v>
      </c>
      <c r="N19" s="28">
        <v>4</v>
      </c>
      <c r="O19" s="28"/>
      <c r="P19" s="28"/>
      <c r="Q19" s="28">
        <v>1.5</v>
      </c>
      <c r="R19" s="28">
        <v>0.5</v>
      </c>
      <c r="S19" s="28">
        <v>0</v>
      </c>
      <c r="T19" s="28">
        <v>1</v>
      </c>
      <c r="U19" s="28">
        <v>0</v>
      </c>
      <c r="V19" s="28">
        <v>5</v>
      </c>
      <c r="W19" s="28"/>
      <c r="X19" s="28">
        <v>0</v>
      </c>
      <c r="Y19" s="28"/>
      <c r="Z19" s="28"/>
      <c r="AA19" s="28"/>
      <c r="AB19" s="28"/>
      <c r="AC19" s="44"/>
      <c r="AD19" s="95">
        <f>SUM(J19:AC19)</f>
        <v>18</v>
      </c>
      <c r="AE19" s="97">
        <f>30*AD19/140</f>
        <v>3.857142857142857</v>
      </c>
      <c r="AF19" s="99"/>
      <c r="AG19" s="89"/>
      <c r="AH19" s="89"/>
      <c r="AI19" s="91">
        <f>30*AH19/50</f>
        <v>0</v>
      </c>
      <c r="AJ19" s="85">
        <f>I19+AE19+AF19-AG19</f>
        <v>14.714285714285715</v>
      </c>
      <c r="AK19" s="85">
        <f>I19+AE19+AI19+AF19-AG19</f>
        <v>14.714285714285715</v>
      </c>
      <c r="AL19" s="87">
        <v>0</v>
      </c>
      <c r="AM19" s="87">
        <v>0</v>
      </c>
      <c r="AN19" s="183"/>
      <c r="AO19" s="183"/>
      <c r="AP19" s="198"/>
    </row>
    <row r="20" spans="1:42" ht="12.75">
      <c r="A20" s="104"/>
      <c r="B20" s="106"/>
      <c r="C20" s="108"/>
      <c r="D20" s="110"/>
      <c r="E20" s="96"/>
      <c r="F20" s="102"/>
      <c r="G20" s="96"/>
      <c r="H20" s="102"/>
      <c r="I20" s="94"/>
      <c r="J20" s="31"/>
      <c r="K20" s="31"/>
      <c r="L20" s="31"/>
      <c r="M20" s="31"/>
      <c r="N20" s="31"/>
      <c r="O20" s="31"/>
      <c r="P20" s="31"/>
      <c r="Q20" s="31"/>
      <c r="R20" s="30" t="s">
        <v>42</v>
      </c>
      <c r="S20" s="30" t="s">
        <v>42</v>
      </c>
      <c r="T20" s="31"/>
      <c r="U20" s="30" t="s">
        <v>42</v>
      </c>
      <c r="V20" s="31"/>
      <c r="W20" s="31"/>
      <c r="X20" s="46" t="s">
        <v>42</v>
      </c>
      <c r="Y20" s="31"/>
      <c r="Z20" s="31"/>
      <c r="AA20" s="31"/>
      <c r="AB20" s="31"/>
      <c r="AC20" s="31"/>
      <c r="AD20" s="96"/>
      <c r="AE20" s="98"/>
      <c r="AF20" s="100"/>
      <c r="AG20" s="90"/>
      <c r="AH20" s="90"/>
      <c r="AI20" s="92"/>
      <c r="AJ20" s="86"/>
      <c r="AK20" s="86"/>
      <c r="AL20" s="88"/>
      <c r="AM20" s="88"/>
      <c r="AN20" s="184"/>
      <c r="AO20" s="184"/>
      <c r="AP20" s="199"/>
    </row>
    <row r="21" spans="1:42" ht="12.75">
      <c r="A21" s="163">
        <v>9</v>
      </c>
      <c r="B21" s="165" t="s">
        <v>56</v>
      </c>
      <c r="C21" s="196">
        <v>10</v>
      </c>
      <c r="D21" s="169">
        <v>52</v>
      </c>
      <c r="E21" s="149">
        <v>37.8</v>
      </c>
      <c r="F21" s="161">
        <f>2*E21/7</f>
        <v>10.799999999999999</v>
      </c>
      <c r="G21" s="149">
        <v>18</v>
      </c>
      <c r="H21" s="161">
        <f>2*G21/7</f>
        <v>5.142857142857143</v>
      </c>
      <c r="I21" s="153">
        <f>F21+H21</f>
        <v>15.942857142857143</v>
      </c>
      <c r="J21" s="38">
        <v>2.5</v>
      </c>
      <c r="K21" s="39">
        <v>2.5</v>
      </c>
      <c r="L21" s="39">
        <v>2.5</v>
      </c>
      <c r="M21" s="39">
        <v>2.5</v>
      </c>
      <c r="N21" s="39">
        <v>4</v>
      </c>
      <c r="O21" s="39">
        <v>3</v>
      </c>
      <c r="P21" s="39">
        <v>3</v>
      </c>
      <c r="Q21" s="39">
        <v>10</v>
      </c>
      <c r="R21" s="39">
        <v>4.5</v>
      </c>
      <c r="S21" s="39">
        <v>0</v>
      </c>
      <c r="T21" s="39">
        <v>9</v>
      </c>
      <c r="U21" s="39">
        <v>3</v>
      </c>
      <c r="V21" s="39">
        <v>4</v>
      </c>
      <c r="W21" s="39">
        <v>6</v>
      </c>
      <c r="X21" s="40">
        <v>5</v>
      </c>
      <c r="Y21" s="39"/>
      <c r="Z21" s="39"/>
      <c r="AA21" s="39"/>
      <c r="AB21" s="39"/>
      <c r="AC21" s="41"/>
      <c r="AD21" s="155">
        <f>SUM(J21:AC21)</f>
        <v>61.5</v>
      </c>
      <c r="AE21" s="157">
        <f>30*AD21/140</f>
        <v>13.178571428571429</v>
      </c>
      <c r="AF21" s="159">
        <v>0.5</v>
      </c>
      <c r="AG21" s="149"/>
      <c r="AH21" s="149"/>
      <c r="AI21" s="151">
        <f>30*AH21/50</f>
        <v>0</v>
      </c>
      <c r="AJ21" s="145">
        <f>I21+AE21+AF21-AG21</f>
        <v>29.621428571428574</v>
      </c>
      <c r="AK21" s="145">
        <f>I21+AE21+AI21+AF21-AG21</f>
        <v>29.621428571428574</v>
      </c>
      <c r="AL21" s="147">
        <v>2</v>
      </c>
      <c r="AM21" s="147">
        <v>0</v>
      </c>
      <c r="AN21" s="192"/>
      <c r="AO21" s="192"/>
      <c r="AP21" s="194"/>
    </row>
    <row r="22" spans="1:42" ht="12.75">
      <c r="A22" s="164"/>
      <c r="B22" s="166"/>
      <c r="C22" s="197"/>
      <c r="D22" s="170"/>
      <c r="E22" s="156"/>
      <c r="F22" s="162"/>
      <c r="G22" s="156"/>
      <c r="H22" s="162"/>
      <c r="I22" s="154"/>
      <c r="J22" s="43"/>
      <c r="K22" s="42"/>
      <c r="L22" s="43"/>
      <c r="M22" s="42" t="s">
        <v>42</v>
      </c>
      <c r="N22" s="42" t="s">
        <v>42</v>
      </c>
      <c r="O22" s="42"/>
      <c r="P22" s="42"/>
      <c r="Q22" s="43"/>
      <c r="R22" s="43"/>
      <c r="S22" s="42" t="s">
        <v>57</v>
      </c>
      <c r="T22" s="43"/>
      <c r="U22" s="42" t="s">
        <v>58</v>
      </c>
      <c r="V22" s="42"/>
      <c r="W22" s="42"/>
      <c r="X22" s="47"/>
      <c r="Y22" s="43"/>
      <c r="Z22" s="43"/>
      <c r="AA22" s="43"/>
      <c r="AB22" s="43"/>
      <c r="AC22" s="43"/>
      <c r="AD22" s="156"/>
      <c r="AE22" s="158"/>
      <c r="AF22" s="160"/>
      <c r="AG22" s="150"/>
      <c r="AH22" s="150"/>
      <c r="AI22" s="152"/>
      <c r="AJ22" s="146"/>
      <c r="AK22" s="146"/>
      <c r="AL22" s="148"/>
      <c r="AM22" s="148"/>
      <c r="AN22" s="193"/>
      <c r="AO22" s="193"/>
      <c r="AP22" s="195"/>
    </row>
    <row r="23" spans="1:42" ht="12.75">
      <c r="A23" s="103">
        <v>10</v>
      </c>
      <c r="B23" s="105" t="s">
        <v>59</v>
      </c>
      <c r="C23" s="107">
        <v>11</v>
      </c>
      <c r="D23" s="109">
        <v>55</v>
      </c>
      <c r="E23" s="89">
        <v>55.8</v>
      </c>
      <c r="F23" s="101">
        <f>2*E23/7</f>
        <v>15.942857142857141</v>
      </c>
      <c r="G23" s="89">
        <v>60</v>
      </c>
      <c r="H23" s="101">
        <f>2*G23/7</f>
        <v>17.142857142857142</v>
      </c>
      <c r="I23" s="93">
        <f>F23+H23</f>
        <v>33.08571428571428</v>
      </c>
      <c r="J23" s="27">
        <v>1.25</v>
      </c>
      <c r="K23" s="28">
        <v>1.25</v>
      </c>
      <c r="L23" s="28">
        <v>2.5</v>
      </c>
      <c r="M23" s="28">
        <v>2.5</v>
      </c>
      <c r="N23" s="28">
        <v>9</v>
      </c>
      <c r="O23" s="28">
        <v>9</v>
      </c>
      <c r="P23" s="28">
        <v>0</v>
      </c>
      <c r="Q23" s="28">
        <v>9.5</v>
      </c>
      <c r="R23" s="28">
        <v>4</v>
      </c>
      <c r="S23" s="28">
        <v>2.5</v>
      </c>
      <c r="T23" s="28">
        <v>8</v>
      </c>
      <c r="U23" s="28">
        <v>10</v>
      </c>
      <c r="V23" s="28">
        <v>10</v>
      </c>
      <c r="W23" s="28">
        <v>10</v>
      </c>
      <c r="X23" s="28">
        <v>0</v>
      </c>
      <c r="Y23" s="28">
        <v>0</v>
      </c>
      <c r="Z23" s="28">
        <v>0</v>
      </c>
      <c r="AA23" s="28"/>
      <c r="AB23" s="28"/>
      <c r="AC23" s="44"/>
      <c r="AD23" s="95">
        <f>SUM(J23:AC23)</f>
        <v>79.5</v>
      </c>
      <c r="AE23" s="97">
        <f>30*AD23/140</f>
        <v>17.035714285714285</v>
      </c>
      <c r="AF23" s="99">
        <v>4.5</v>
      </c>
      <c r="AG23" s="89"/>
      <c r="AH23" s="89"/>
      <c r="AI23" s="91">
        <f>30*AH23/50</f>
        <v>0</v>
      </c>
      <c r="AJ23" s="85">
        <f>I23+AE23+AF23-AG23</f>
        <v>54.62142857142857</v>
      </c>
      <c r="AK23" s="85">
        <f>I23+AE23+AI23+AF23-AG23</f>
        <v>54.62142857142857</v>
      </c>
      <c r="AL23" s="87">
        <v>2</v>
      </c>
      <c r="AM23" s="87">
        <v>2</v>
      </c>
      <c r="AN23" s="183"/>
      <c r="AO23" s="183"/>
      <c r="AP23" s="171"/>
    </row>
    <row r="24" spans="1:42" ht="12.75">
      <c r="A24" s="104"/>
      <c r="B24" s="106"/>
      <c r="C24" s="108"/>
      <c r="D24" s="110"/>
      <c r="E24" s="96"/>
      <c r="F24" s="102"/>
      <c r="G24" s="96"/>
      <c r="H24" s="102"/>
      <c r="I24" s="94"/>
      <c r="J24" s="30" t="s">
        <v>42</v>
      </c>
      <c r="K24" s="30" t="s">
        <v>42</v>
      </c>
      <c r="L24" s="31"/>
      <c r="M24" s="31"/>
      <c r="N24" s="30" t="s">
        <v>42</v>
      </c>
      <c r="O24" s="30" t="s">
        <v>42</v>
      </c>
      <c r="P24" s="30" t="s">
        <v>46</v>
      </c>
      <c r="Q24" s="30"/>
      <c r="R24" s="30"/>
      <c r="S24" s="30" t="s">
        <v>49</v>
      </c>
      <c r="T24" s="30" t="s">
        <v>42</v>
      </c>
      <c r="U24" s="30"/>
      <c r="V24" s="31"/>
      <c r="W24" s="31"/>
      <c r="X24" s="46" t="s">
        <v>46</v>
      </c>
      <c r="Y24" s="30" t="s">
        <v>42</v>
      </c>
      <c r="Z24" s="30" t="s">
        <v>42</v>
      </c>
      <c r="AA24" s="31"/>
      <c r="AB24" s="31"/>
      <c r="AC24" s="31"/>
      <c r="AD24" s="96"/>
      <c r="AE24" s="98"/>
      <c r="AF24" s="100"/>
      <c r="AG24" s="90"/>
      <c r="AH24" s="90"/>
      <c r="AI24" s="92"/>
      <c r="AJ24" s="86"/>
      <c r="AK24" s="86"/>
      <c r="AL24" s="88"/>
      <c r="AM24" s="88"/>
      <c r="AN24" s="184"/>
      <c r="AO24" s="184"/>
      <c r="AP24" s="172"/>
    </row>
    <row r="25" spans="1:42" ht="12.75">
      <c r="A25" s="163">
        <v>11</v>
      </c>
      <c r="B25" s="165" t="s">
        <v>60</v>
      </c>
      <c r="C25" s="196">
        <v>12</v>
      </c>
      <c r="D25" s="169">
        <v>59</v>
      </c>
      <c r="E25" s="149">
        <v>47.7</v>
      </c>
      <c r="F25" s="161">
        <f>2*E25/7</f>
        <v>13.62857142857143</v>
      </c>
      <c r="G25" s="149">
        <v>55.8</v>
      </c>
      <c r="H25" s="161">
        <f>2*G25/7</f>
        <v>15.942857142857141</v>
      </c>
      <c r="I25" s="153">
        <f>F25+H25</f>
        <v>29.57142857142857</v>
      </c>
      <c r="J25" s="38">
        <v>2.5</v>
      </c>
      <c r="K25" s="39">
        <v>2.5</v>
      </c>
      <c r="L25" s="39">
        <v>2.25</v>
      </c>
      <c r="M25" s="39">
        <v>2.5</v>
      </c>
      <c r="N25" s="39">
        <v>10</v>
      </c>
      <c r="O25" s="39">
        <v>8</v>
      </c>
      <c r="P25" s="39">
        <v>8</v>
      </c>
      <c r="Q25" s="39">
        <v>10</v>
      </c>
      <c r="R25" s="39">
        <v>4</v>
      </c>
      <c r="S25" s="39">
        <v>4</v>
      </c>
      <c r="T25" s="39">
        <v>9</v>
      </c>
      <c r="U25" s="39">
        <v>10</v>
      </c>
      <c r="V25" s="39">
        <v>10</v>
      </c>
      <c r="W25" s="48">
        <v>10</v>
      </c>
      <c r="X25" s="49">
        <v>6</v>
      </c>
      <c r="Y25" s="39">
        <v>4</v>
      </c>
      <c r="Z25" s="39">
        <v>4</v>
      </c>
      <c r="AA25" s="39">
        <v>2</v>
      </c>
      <c r="AB25" s="39">
        <v>10</v>
      </c>
      <c r="AC25" s="41">
        <v>10</v>
      </c>
      <c r="AD25" s="155">
        <f>SUM(J25:AC25)</f>
        <v>128.75</v>
      </c>
      <c r="AE25" s="157">
        <f>30*AD25/140</f>
        <v>27.589285714285715</v>
      </c>
      <c r="AF25" s="159">
        <v>1</v>
      </c>
      <c r="AG25" s="149"/>
      <c r="AH25" s="149"/>
      <c r="AI25" s="151">
        <f>30*AH25/50</f>
        <v>0</v>
      </c>
      <c r="AJ25" s="145">
        <f>I25+AE25+AF25-AG25</f>
        <v>58.160714285714285</v>
      </c>
      <c r="AK25" s="145">
        <f>I25+AE25+AI25+AF25-AG25</f>
        <v>58.160714285714285</v>
      </c>
      <c r="AL25" s="147">
        <v>2</v>
      </c>
      <c r="AM25" s="147">
        <v>2</v>
      </c>
      <c r="AN25" s="192"/>
      <c r="AO25" s="192"/>
      <c r="AP25" s="194"/>
    </row>
    <row r="26" spans="1:42" ht="12.75">
      <c r="A26" s="164"/>
      <c r="B26" s="166"/>
      <c r="C26" s="197"/>
      <c r="D26" s="170"/>
      <c r="E26" s="156"/>
      <c r="F26" s="162"/>
      <c r="G26" s="156"/>
      <c r="H26" s="162"/>
      <c r="I26" s="154"/>
      <c r="J26" s="43"/>
      <c r="K26" s="42" t="s">
        <v>42</v>
      </c>
      <c r="L26" s="42" t="s">
        <v>42</v>
      </c>
      <c r="M26" s="42"/>
      <c r="N26" s="42"/>
      <c r="O26" s="42" t="s">
        <v>42</v>
      </c>
      <c r="P26" s="42" t="s">
        <v>46</v>
      </c>
      <c r="Q26" s="42" t="s">
        <v>46</v>
      </c>
      <c r="R26" s="42"/>
      <c r="S26" s="42"/>
      <c r="T26" s="42" t="s">
        <v>42</v>
      </c>
      <c r="U26" s="42" t="s">
        <v>42</v>
      </c>
      <c r="V26" s="43"/>
      <c r="W26" s="42"/>
      <c r="X26" s="47" t="s">
        <v>42</v>
      </c>
      <c r="Y26" s="43"/>
      <c r="Z26" s="42" t="s">
        <v>46</v>
      </c>
      <c r="AA26" s="43"/>
      <c r="AB26" s="43"/>
      <c r="AC26" s="43"/>
      <c r="AD26" s="156"/>
      <c r="AE26" s="158"/>
      <c r="AF26" s="160"/>
      <c r="AG26" s="150"/>
      <c r="AH26" s="150"/>
      <c r="AI26" s="152"/>
      <c r="AJ26" s="146"/>
      <c r="AK26" s="146"/>
      <c r="AL26" s="148"/>
      <c r="AM26" s="148"/>
      <c r="AN26" s="193"/>
      <c r="AO26" s="193"/>
      <c r="AP26" s="195"/>
    </row>
    <row r="27" spans="1:42" ht="12.75">
      <c r="A27" s="103">
        <v>12</v>
      </c>
      <c r="B27" s="105" t="s">
        <v>61</v>
      </c>
      <c r="C27" s="107">
        <v>13</v>
      </c>
      <c r="D27" s="109">
        <v>18</v>
      </c>
      <c r="E27" s="89"/>
      <c r="F27" s="101">
        <f>2*E27/7</f>
        <v>0</v>
      </c>
      <c r="G27" s="89"/>
      <c r="H27" s="101">
        <f>2*G27/7</f>
        <v>0</v>
      </c>
      <c r="I27" s="93">
        <f>F27+H27</f>
        <v>0</v>
      </c>
      <c r="J27" s="27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44"/>
      <c r="AD27" s="95">
        <f>SUM(J27:AC27)</f>
        <v>0</v>
      </c>
      <c r="AE27" s="97">
        <f>30*AD27/140</f>
        <v>0</v>
      </c>
      <c r="AF27" s="99"/>
      <c r="AG27" s="89"/>
      <c r="AH27" s="89"/>
      <c r="AI27" s="91">
        <f>30*AH27/50</f>
        <v>0</v>
      </c>
      <c r="AJ27" s="85">
        <f>I27+AE27+AF27-AG27</f>
        <v>0</v>
      </c>
      <c r="AK27" s="85">
        <f>I27+AE27+AI27+AF27-AG27</f>
        <v>0</v>
      </c>
      <c r="AL27" s="87">
        <v>0</v>
      </c>
      <c r="AM27" s="87">
        <v>0</v>
      </c>
      <c r="AN27" s="183"/>
      <c r="AO27" s="183"/>
      <c r="AP27" s="171"/>
    </row>
    <row r="28" spans="1:42" ht="12.75">
      <c r="A28" s="104"/>
      <c r="B28" s="106"/>
      <c r="C28" s="108"/>
      <c r="D28" s="110"/>
      <c r="E28" s="96"/>
      <c r="F28" s="102"/>
      <c r="G28" s="96"/>
      <c r="H28" s="102"/>
      <c r="I28" s="94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46"/>
      <c r="Y28" s="31"/>
      <c r="Z28" s="31"/>
      <c r="AA28" s="31"/>
      <c r="AB28" s="31"/>
      <c r="AC28" s="31"/>
      <c r="AD28" s="96"/>
      <c r="AE28" s="98"/>
      <c r="AF28" s="100"/>
      <c r="AG28" s="90"/>
      <c r="AH28" s="90"/>
      <c r="AI28" s="92"/>
      <c r="AJ28" s="86"/>
      <c r="AK28" s="86"/>
      <c r="AL28" s="88"/>
      <c r="AM28" s="88"/>
      <c r="AN28" s="184"/>
      <c r="AO28" s="184"/>
      <c r="AP28" s="172"/>
    </row>
    <row r="29" spans="1:42" ht="12.75">
      <c r="A29" s="103">
        <v>13</v>
      </c>
      <c r="B29" s="105" t="s">
        <v>62</v>
      </c>
      <c r="C29" s="173">
        <v>14</v>
      </c>
      <c r="D29" s="109">
        <v>57</v>
      </c>
      <c r="E29" s="89">
        <v>35.1</v>
      </c>
      <c r="F29" s="101">
        <f>2*E29/7</f>
        <v>10.028571428571428</v>
      </c>
      <c r="G29" s="89">
        <v>20.8</v>
      </c>
      <c r="H29" s="101">
        <f>2*G29/7</f>
        <v>5.942857142857143</v>
      </c>
      <c r="I29" s="93">
        <f>F29+H29</f>
        <v>15.971428571428572</v>
      </c>
      <c r="J29" s="27">
        <v>2.25</v>
      </c>
      <c r="K29" s="28">
        <v>2.25</v>
      </c>
      <c r="L29" s="28">
        <v>2</v>
      </c>
      <c r="M29" s="28">
        <v>1.75</v>
      </c>
      <c r="N29" s="28">
        <v>0</v>
      </c>
      <c r="O29" s="28">
        <v>0</v>
      </c>
      <c r="P29" s="28">
        <v>4</v>
      </c>
      <c r="Q29" s="28">
        <v>4.5</v>
      </c>
      <c r="R29" s="28">
        <v>0.5</v>
      </c>
      <c r="S29" s="28">
        <v>5</v>
      </c>
      <c r="T29" s="28">
        <v>6</v>
      </c>
      <c r="U29" s="28"/>
      <c r="V29" s="28"/>
      <c r="W29" s="28"/>
      <c r="X29" s="28"/>
      <c r="Y29" s="28"/>
      <c r="Z29" s="28"/>
      <c r="AA29" s="28"/>
      <c r="AB29" s="28"/>
      <c r="AC29" s="44"/>
      <c r="AD29" s="95">
        <f>SUM(J29:AC29)</f>
        <v>28.25</v>
      </c>
      <c r="AE29" s="97">
        <f>30*AD29/140</f>
        <v>6.053571428571429</v>
      </c>
      <c r="AF29" s="99">
        <v>1</v>
      </c>
      <c r="AG29" s="89"/>
      <c r="AH29" s="89"/>
      <c r="AI29" s="91">
        <f>30*AH29/50</f>
        <v>0</v>
      </c>
      <c r="AJ29" s="85">
        <f>I29+AE29+AF29-AG29</f>
        <v>23.025</v>
      </c>
      <c r="AK29" s="85">
        <f>I29+AE29+AI29+AF29-AG29</f>
        <v>23.025</v>
      </c>
      <c r="AL29" s="87">
        <v>0</v>
      </c>
      <c r="AM29" s="87">
        <v>0</v>
      </c>
      <c r="AN29" s="183"/>
      <c r="AO29" s="183"/>
      <c r="AP29" s="171"/>
    </row>
    <row r="30" spans="1:42" ht="12.75">
      <c r="A30" s="104"/>
      <c r="B30" s="106"/>
      <c r="C30" s="174"/>
      <c r="D30" s="110"/>
      <c r="E30" s="96"/>
      <c r="F30" s="102"/>
      <c r="G30" s="96"/>
      <c r="H30" s="102"/>
      <c r="I30" s="94"/>
      <c r="J30" s="31"/>
      <c r="K30" s="31"/>
      <c r="L30" s="30" t="s">
        <v>42</v>
      </c>
      <c r="M30" s="31"/>
      <c r="N30" s="30" t="s">
        <v>42</v>
      </c>
      <c r="O30" s="30" t="s">
        <v>42</v>
      </c>
      <c r="P30" s="30" t="s">
        <v>42</v>
      </c>
      <c r="Q30" s="30" t="s">
        <v>43</v>
      </c>
      <c r="R30" s="28">
        <v>14</v>
      </c>
      <c r="S30" s="30" t="s">
        <v>42</v>
      </c>
      <c r="T30" s="30" t="s">
        <v>58</v>
      </c>
      <c r="U30" s="30"/>
      <c r="V30" s="31"/>
      <c r="W30" s="31"/>
      <c r="X30" s="46"/>
      <c r="Y30" s="31"/>
      <c r="Z30" s="31"/>
      <c r="AA30" s="31"/>
      <c r="AB30" s="31"/>
      <c r="AC30" s="31"/>
      <c r="AD30" s="96"/>
      <c r="AE30" s="98"/>
      <c r="AF30" s="100"/>
      <c r="AG30" s="90"/>
      <c r="AH30" s="90"/>
      <c r="AI30" s="92"/>
      <c r="AJ30" s="86"/>
      <c r="AK30" s="86"/>
      <c r="AL30" s="88"/>
      <c r="AM30" s="88"/>
      <c r="AN30" s="184"/>
      <c r="AO30" s="184"/>
      <c r="AP30" s="172"/>
    </row>
    <row r="31" spans="1:42" ht="12.75">
      <c r="A31" s="129">
        <v>14</v>
      </c>
      <c r="B31" s="131" t="s">
        <v>63</v>
      </c>
      <c r="C31" s="175">
        <v>15</v>
      </c>
      <c r="D31" s="135">
        <v>38</v>
      </c>
      <c r="E31" s="117">
        <v>12</v>
      </c>
      <c r="F31" s="137">
        <f>2*E31/7</f>
        <v>3.4285714285714284</v>
      </c>
      <c r="G31" s="117">
        <v>13</v>
      </c>
      <c r="H31" s="137">
        <f>2*G31/7</f>
        <v>3.7142857142857144</v>
      </c>
      <c r="I31" s="139">
        <f>F31+H31</f>
        <v>7.142857142857142</v>
      </c>
      <c r="J31" s="50">
        <v>1</v>
      </c>
      <c r="K31" s="51">
        <v>1</v>
      </c>
      <c r="L31" s="51">
        <v>1</v>
      </c>
      <c r="M31" s="51">
        <v>0</v>
      </c>
      <c r="N31" s="51"/>
      <c r="O31" s="51">
        <v>0</v>
      </c>
      <c r="P31" s="51">
        <v>0</v>
      </c>
      <c r="Q31" s="51">
        <v>0.5</v>
      </c>
      <c r="R31" s="51">
        <v>0</v>
      </c>
      <c r="S31" s="51"/>
      <c r="T31" s="51">
        <v>1</v>
      </c>
      <c r="U31" s="51">
        <v>0</v>
      </c>
      <c r="V31" s="51"/>
      <c r="W31" s="51"/>
      <c r="X31" s="51"/>
      <c r="Y31" s="51"/>
      <c r="Z31" s="51"/>
      <c r="AA31" s="51"/>
      <c r="AB31" s="51"/>
      <c r="AC31" s="52"/>
      <c r="AD31" s="123">
        <f>SUM(J31:AC31)</f>
        <v>4.5</v>
      </c>
      <c r="AE31" s="125">
        <f>30*AD31/140</f>
        <v>0.9642857142857143</v>
      </c>
      <c r="AF31" s="127"/>
      <c r="AG31" s="117"/>
      <c r="AH31" s="117"/>
      <c r="AI31" s="119">
        <f>30*AH31/50</f>
        <v>0</v>
      </c>
      <c r="AJ31" s="121">
        <f>I31+AE31+AF31-AG31</f>
        <v>8.107142857142856</v>
      </c>
      <c r="AK31" s="121">
        <f>I31+AE31+AI31+AF31-AG31</f>
        <v>8.107142857142856</v>
      </c>
      <c r="AL31" s="113">
        <v>0</v>
      </c>
      <c r="AM31" s="113">
        <v>0</v>
      </c>
      <c r="AN31" s="181"/>
      <c r="AO31" s="181"/>
      <c r="AP31" s="179"/>
    </row>
    <row r="32" spans="1:42" ht="12.75">
      <c r="A32" s="130"/>
      <c r="B32" s="132"/>
      <c r="C32" s="176"/>
      <c r="D32" s="136"/>
      <c r="E32" s="124"/>
      <c r="F32" s="138"/>
      <c r="G32" s="124"/>
      <c r="H32" s="138"/>
      <c r="I32" s="140"/>
      <c r="J32" s="53" t="s">
        <v>46</v>
      </c>
      <c r="K32" s="53" t="s">
        <v>46</v>
      </c>
      <c r="L32" s="53" t="s">
        <v>46</v>
      </c>
      <c r="M32" s="53" t="s">
        <v>46</v>
      </c>
      <c r="N32" s="53"/>
      <c r="O32" s="53" t="s">
        <v>42</v>
      </c>
      <c r="P32" s="53" t="s">
        <v>42</v>
      </c>
      <c r="Q32" s="53" t="s">
        <v>42</v>
      </c>
      <c r="R32" s="53" t="s">
        <v>42</v>
      </c>
      <c r="S32" s="53"/>
      <c r="T32" s="53"/>
      <c r="U32" s="53" t="s">
        <v>46</v>
      </c>
      <c r="V32" s="54"/>
      <c r="W32" s="54"/>
      <c r="X32" s="55"/>
      <c r="Y32" s="54"/>
      <c r="Z32" s="54"/>
      <c r="AA32" s="54"/>
      <c r="AB32" s="54"/>
      <c r="AC32" s="54"/>
      <c r="AD32" s="124"/>
      <c r="AE32" s="126"/>
      <c r="AF32" s="128"/>
      <c r="AG32" s="118"/>
      <c r="AH32" s="118"/>
      <c r="AI32" s="120"/>
      <c r="AJ32" s="122"/>
      <c r="AK32" s="122"/>
      <c r="AL32" s="114"/>
      <c r="AM32" s="114"/>
      <c r="AN32" s="182"/>
      <c r="AO32" s="182"/>
      <c r="AP32" s="180"/>
    </row>
    <row r="33" spans="1:42" ht="12.75">
      <c r="A33" s="103">
        <v>15</v>
      </c>
      <c r="B33" s="190" t="s">
        <v>64</v>
      </c>
      <c r="C33" s="173">
        <v>16</v>
      </c>
      <c r="D33" s="109">
        <v>45</v>
      </c>
      <c r="E33" s="89">
        <v>25.2</v>
      </c>
      <c r="F33" s="101">
        <f>2*E33/7</f>
        <v>7.2</v>
      </c>
      <c r="G33" s="89">
        <v>14</v>
      </c>
      <c r="H33" s="101">
        <f>2*G33/7</f>
        <v>4</v>
      </c>
      <c r="I33" s="93">
        <f>F33+H33</f>
        <v>11.2</v>
      </c>
      <c r="J33" s="27">
        <v>1.25</v>
      </c>
      <c r="K33" s="27">
        <v>1.25</v>
      </c>
      <c r="L33" s="27">
        <v>1.25</v>
      </c>
      <c r="M33" s="27">
        <v>1.25</v>
      </c>
      <c r="N33" s="28">
        <v>10</v>
      </c>
      <c r="O33" s="28">
        <v>6</v>
      </c>
      <c r="P33" s="28">
        <v>6</v>
      </c>
      <c r="Q33" s="28">
        <v>0</v>
      </c>
      <c r="R33" s="28">
        <v>0</v>
      </c>
      <c r="S33" s="28"/>
      <c r="T33" s="27">
        <v>0</v>
      </c>
      <c r="U33" s="28">
        <v>0</v>
      </c>
      <c r="V33" s="28">
        <v>0</v>
      </c>
      <c r="W33" s="28">
        <v>0</v>
      </c>
      <c r="X33" s="28">
        <v>0</v>
      </c>
      <c r="Y33" s="28"/>
      <c r="Z33" s="28"/>
      <c r="AA33" s="28"/>
      <c r="AB33" s="28"/>
      <c r="AC33" s="44"/>
      <c r="AD33" s="95">
        <f>SUM(J33:AC33)</f>
        <v>27</v>
      </c>
      <c r="AE33" s="97">
        <f>30*AD33/140</f>
        <v>5.785714285714286</v>
      </c>
      <c r="AF33" s="99"/>
      <c r="AG33" s="89">
        <v>1</v>
      </c>
      <c r="AH33" s="89"/>
      <c r="AI33" s="91">
        <f>30*AH33/50</f>
        <v>0</v>
      </c>
      <c r="AJ33" s="85">
        <f>I33+AE33+AF33-AG33</f>
        <v>15.985714285714284</v>
      </c>
      <c r="AK33" s="85">
        <f>I33+AE33+AI33+AF33-AG33</f>
        <v>15.985714285714284</v>
      </c>
      <c r="AL33" s="87">
        <v>0</v>
      </c>
      <c r="AM33" s="87">
        <v>0</v>
      </c>
      <c r="AN33" s="183"/>
      <c r="AO33" s="183"/>
      <c r="AP33" s="171"/>
    </row>
    <row r="34" spans="1:42" ht="12.75">
      <c r="A34" s="104"/>
      <c r="B34" s="191"/>
      <c r="C34" s="174"/>
      <c r="D34" s="110"/>
      <c r="E34" s="96"/>
      <c r="F34" s="102"/>
      <c r="G34" s="96"/>
      <c r="H34" s="102"/>
      <c r="I34" s="94"/>
      <c r="J34" s="30" t="s">
        <v>42</v>
      </c>
      <c r="K34" s="30" t="s">
        <v>42</v>
      </c>
      <c r="L34" s="30" t="s">
        <v>42</v>
      </c>
      <c r="M34" s="30" t="s">
        <v>42</v>
      </c>
      <c r="N34" s="30"/>
      <c r="O34" s="30" t="s">
        <v>42</v>
      </c>
      <c r="P34" s="30" t="s">
        <v>42</v>
      </c>
      <c r="Q34" s="30" t="s">
        <v>46</v>
      </c>
      <c r="R34" s="30" t="s">
        <v>42</v>
      </c>
      <c r="S34" s="30"/>
      <c r="T34" s="30" t="s">
        <v>46</v>
      </c>
      <c r="U34" s="30" t="s">
        <v>46</v>
      </c>
      <c r="V34" s="30" t="s">
        <v>42</v>
      </c>
      <c r="W34" s="30" t="s">
        <v>42</v>
      </c>
      <c r="X34" s="46" t="s">
        <v>42</v>
      </c>
      <c r="Y34" s="30"/>
      <c r="Z34" s="30"/>
      <c r="AA34" s="30"/>
      <c r="AB34" s="31"/>
      <c r="AC34" s="31"/>
      <c r="AD34" s="96"/>
      <c r="AE34" s="98"/>
      <c r="AF34" s="100"/>
      <c r="AG34" s="90"/>
      <c r="AH34" s="90"/>
      <c r="AI34" s="92"/>
      <c r="AJ34" s="86"/>
      <c r="AK34" s="86"/>
      <c r="AL34" s="88"/>
      <c r="AM34" s="88"/>
      <c r="AN34" s="184"/>
      <c r="AO34" s="184"/>
      <c r="AP34" s="172"/>
    </row>
    <row r="35" spans="1:42" ht="12.75">
      <c r="A35" s="103">
        <v>16</v>
      </c>
      <c r="B35" s="188" t="s">
        <v>65</v>
      </c>
      <c r="C35" s="107">
        <v>17</v>
      </c>
      <c r="D35" s="109">
        <v>38</v>
      </c>
      <c r="E35" s="89">
        <v>41.4</v>
      </c>
      <c r="F35" s="101">
        <f>2*E35/7</f>
        <v>11.828571428571427</v>
      </c>
      <c r="G35" s="89">
        <v>40.5</v>
      </c>
      <c r="H35" s="101">
        <f>2*G35/7</f>
        <v>11.571428571428571</v>
      </c>
      <c r="I35" s="93">
        <f>F35+H35</f>
        <v>23.4</v>
      </c>
      <c r="J35" s="27">
        <v>1.75</v>
      </c>
      <c r="K35" s="28">
        <v>2.5</v>
      </c>
      <c r="L35" s="28">
        <v>2.5</v>
      </c>
      <c r="M35" s="28">
        <v>0</v>
      </c>
      <c r="N35" s="28">
        <v>7</v>
      </c>
      <c r="O35" s="28">
        <v>8</v>
      </c>
      <c r="P35" s="28">
        <v>8</v>
      </c>
      <c r="Q35" s="28">
        <v>7</v>
      </c>
      <c r="R35" s="28">
        <v>4</v>
      </c>
      <c r="S35" s="28">
        <v>3.5</v>
      </c>
      <c r="T35" s="28">
        <v>4</v>
      </c>
      <c r="U35" s="28">
        <v>10</v>
      </c>
      <c r="V35" s="28">
        <v>10</v>
      </c>
      <c r="W35" s="28">
        <v>9</v>
      </c>
      <c r="X35" s="29">
        <v>8</v>
      </c>
      <c r="Y35" s="28">
        <v>3.6</v>
      </c>
      <c r="Z35" s="28"/>
      <c r="AA35" s="28">
        <v>2</v>
      </c>
      <c r="AB35" s="28">
        <v>10</v>
      </c>
      <c r="AC35" s="44">
        <v>10</v>
      </c>
      <c r="AD35" s="95">
        <f>SUM(J35:AC35)</f>
        <v>110.85</v>
      </c>
      <c r="AE35" s="97">
        <f>30*AD35/140</f>
        <v>23.75357142857143</v>
      </c>
      <c r="AF35" s="99"/>
      <c r="AG35" s="89"/>
      <c r="AH35" s="89"/>
      <c r="AI35" s="91">
        <f>30*AH35/50</f>
        <v>0</v>
      </c>
      <c r="AJ35" s="85">
        <f>I35+AE35+AF35-AG35</f>
        <v>47.153571428571425</v>
      </c>
      <c r="AK35" s="85">
        <f>I35+AE35+AI35+AF35-AG35</f>
        <v>47.153571428571425</v>
      </c>
      <c r="AL35" s="87">
        <v>0</v>
      </c>
      <c r="AM35" s="87">
        <v>0</v>
      </c>
      <c r="AN35" s="183"/>
      <c r="AO35" s="183"/>
      <c r="AP35" s="171"/>
    </row>
    <row r="36" spans="1:42" ht="12.75">
      <c r="A36" s="104"/>
      <c r="B36" s="189"/>
      <c r="C36" s="108"/>
      <c r="D36" s="110"/>
      <c r="E36" s="96"/>
      <c r="F36" s="102"/>
      <c r="G36" s="96"/>
      <c r="H36" s="102"/>
      <c r="I36" s="94"/>
      <c r="J36" s="30" t="s">
        <v>46</v>
      </c>
      <c r="K36" s="30"/>
      <c r="L36" s="31"/>
      <c r="M36" s="30" t="s">
        <v>46</v>
      </c>
      <c r="N36" s="30"/>
      <c r="O36" s="30" t="s">
        <v>42</v>
      </c>
      <c r="P36" s="30" t="s">
        <v>42</v>
      </c>
      <c r="Q36" s="30" t="s">
        <v>66</v>
      </c>
      <c r="R36" s="30" t="s">
        <v>67</v>
      </c>
      <c r="S36" s="30" t="s">
        <v>44</v>
      </c>
      <c r="T36" s="30" t="s">
        <v>68</v>
      </c>
      <c r="U36" s="30" t="s">
        <v>49</v>
      </c>
      <c r="V36" s="30"/>
      <c r="W36" s="30"/>
      <c r="X36" s="46" t="s">
        <v>42</v>
      </c>
      <c r="Y36" s="30" t="s">
        <v>69</v>
      </c>
      <c r="Z36" s="31"/>
      <c r="AA36" s="31"/>
      <c r="AB36" s="31"/>
      <c r="AC36" s="31"/>
      <c r="AD36" s="96"/>
      <c r="AE36" s="98"/>
      <c r="AF36" s="100"/>
      <c r="AG36" s="90"/>
      <c r="AH36" s="90"/>
      <c r="AI36" s="92"/>
      <c r="AJ36" s="86"/>
      <c r="AK36" s="86"/>
      <c r="AL36" s="88"/>
      <c r="AM36" s="88"/>
      <c r="AN36" s="184"/>
      <c r="AO36" s="184"/>
      <c r="AP36" s="172"/>
    </row>
    <row r="37" spans="1:42" ht="12.75">
      <c r="A37" s="103">
        <v>17</v>
      </c>
      <c r="B37" s="187" t="s">
        <v>70</v>
      </c>
      <c r="C37" s="173">
        <v>18</v>
      </c>
      <c r="D37" s="109">
        <v>44</v>
      </c>
      <c r="E37" s="89">
        <v>39.6</v>
      </c>
      <c r="F37" s="101">
        <f>2*E37/7</f>
        <v>11.314285714285715</v>
      </c>
      <c r="G37" s="89">
        <v>13.5</v>
      </c>
      <c r="H37" s="101">
        <f>2*G37/7</f>
        <v>3.857142857142857</v>
      </c>
      <c r="I37" s="93">
        <f>F37+H37</f>
        <v>15.171428571428573</v>
      </c>
      <c r="J37" s="27">
        <v>2.5</v>
      </c>
      <c r="K37" s="28">
        <v>2.5</v>
      </c>
      <c r="L37" s="28">
        <v>0</v>
      </c>
      <c r="M37" s="28">
        <v>0</v>
      </c>
      <c r="N37" s="28">
        <v>10</v>
      </c>
      <c r="O37" s="28">
        <v>4</v>
      </c>
      <c r="P37" s="28"/>
      <c r="Q37" s="28">
        <v>0</v>
      </c>
      <c r="R37" s="28">
        <v>0</v>
      </c>
      <c r="S37" s="28">
        <v>4.5</v>
      </c>
      <c r="T37" s="28">
        <v>10</v>
      </c>
      <c r="U37" s="28">
        <v>7</v>
      </c>
      <c r="V37" s="28">
        <v>6</v>
      </c>
      <c r="W37" s="28">
        <v>6</v>
      </c>
      <c r="X37" s="29"/>
      <c r="Y37" s="28"/>
      <c r="Z37" s="28"/>
      <c r="AA37" s="28"/>
      <c r="AB37" s="28"/>
      <c r="AC37" s="44"/>
      <c r="AD37" s="95">
        <f>SUM(J37:AC37)</f>
        <v>52.5</v>
      </c>
      <c r="AE37" s="97">
        <f>30*AD37/140</f>
        <v>11.25</v>
      </c>
      <c r="AF37" s="99">
        <v>3</v>
      </c>
      <c r="AG37" s="89"/>
      <c r="AH37" s="89"/>
      <c r="AI37" s="91">
        <f>30*AH37/50</f>
        <v>0</v>
      </c>
      <c r="AJ37" s="85">
        <f>I37+AE37+AF37-AG37</f>
        <v>29.42142857142857</v>
      </c>
      <c r="AK37" s="85">
        <f>I37+AE37+AI37+AF37-AG37</f>
        <v>29.42142857142857</v>
      </c>
      <c r="AL37" s="87">
        <v>2</v>
      </c>
      <c r="AM37" s="87">
        <v>1</v>
      </c>
      <c r="AN37" s="183"/>
      <c r="AO37" s="183"/>
      <c r="AP37" s="185"/>
    </row>
    <row r="38" spans="1:42" ht="12.75">
      <c r="A38" s="104"/>
      <c r="B38" s="106"/>
      <c r="C38" s="174"/>
      <c r="D38" s="110"/>
      <c r="E38" s="96"/>
      <c r="F38" s="102"/>
      <c r="G38" s="96"/>
      <c r="H38" s="102"/>
      <c r="I38" s="94"/>
      <c r="J38" s="31"/>
      <c r="K38" s="31"/>
      <c r="L38" s="30" t="s">
        <v>42</v>
      </c>
      <c r="M38" s="30" t="s">
        <v>42</v>
      </c>
      <c r="N38" s="30"/>
      <c r="O38" s="30" t="s">
        <v>42</v>
      </c>
      <c r="P38" s="31"/>
      <c r="Q38" s="30" t="s">
        <v>42</v>
      </c>
      <c r="R38" s="30" t="s">
        <v>43</v>
      </c>
      <c r="S38" s="30"/>
      <c r="T38" s="30" t="s">
        <v>42</v>
      </c>
      <c r="U38" s="31"/>
      <c r="V38" s="31"/>
      <c r="W38" s="31"/>
      <c r="X38" s="46"/>
      <c r="Y38" s="31"/>
      <c r="Z38" s="31"/>
      <c r="AA38" s="31"/>
      <c r="AB38" s="31"/>
      <c r="AC38" s="31"/>
      <c r="AD38" s="96"/>
      <c r="AE38" s="98"/>
      <c r="AF38" s="100"/>
      <c r="AG38" s="90"/>
      <c r="AH38" s="90"/>
      <c r="AI38" s="92"/>
      <c r="AJ38" s="86"/>
      <c r="AK38" s="86"/>
      <c r="AL38" s="88"/>
      <c r="AM38" s="88"/>
      <c r="AN38" s="184"/>
      <c r="AO38" s="184"/>
      <c r="AP38" s="186"/>
    </row>
    <row r="39" spans="1:42" ht="12.75">
      <c r="A39" s="129">
        <v>18</v>
      </c>
      <c r="B39" s="131" t="s">
        <v>71</v>
      </c>
      <c r="C39" s="175">
        <v>19</v>
      </c>
      <c r="D39" s="135">
        <v>43</v>
      </c>
      <c r="E39" s="117">
        <v>36</v>
      </c>
      <c r="F39" s="137">
        <f>2*E39/7</f>
        <v>10.285714285714286</v>
      </c>
      <c r="G39" s="117">
        <v>33</v>
      </c>
      <c r="H39" s="137">
        <f>2*G39/7</f>
        <v>9.428571428571429</v>
      </c>
      <c r="I39" s="139">
        <f>F39+H39</f>
        <v>19.714285714285715</v>
      </c>
      <c r="J39" s="50">
        <v>2.25</v>
      </c>
      <c r="K39" s="51">
        <v>2.25</v>
      </c>
      <c r="L39" s="51">
        <v>2.25</v>
      </c>
      <c r="M39" s="51">
        <v>2.25</v>
      </c>
      <c r="N39" s="51">
        <v>10</v>
      </c>
      <c r="O39" s="51">
        <v>9</v>
      </c>
      <c r="P39" s="51">
        <v>8</v>
      </c>
      <c r="Q39" s="51">
        <v>5</v>
      </c>
      <c r="R39" s="51">
        <v>0.5</v>
      </c>
      <c r="S39" s="51">
        <v>0.5</v>
      </c>
      <c r="T39" s="51">
        <v>1</v>
      </c>
      <c r="U39" s="51">
        <v>4</v>
      </c>
      <c r="V39" s="51">
        <v>10</v>
      </c>
      <c r="W39" s="51">
        <v>10</v>
      </c>
      <c r="X39" s="56"/>
      <c r="Y39" s="51"/>
      <c r="Z39" s="51"/>
      <c r="AA39" s="51"/>
      <c r="AB39" s="51"/>
      <c r="AC39" s="52"/>
      <c r="AD39" s="123">
        <f>SUM(J39:AC39)</f>
        <v>67</v>
      </c>
      <c r="AE39" s="125">
        <f>30*AD39/140</f>
        <v>14.357142857142858</v>
      </c>
      <c r="AF39" s="127">
        <v>1</v>
      </c>
      <c r="AG39" s="117"/>
      <c r="AH39" s="117"/>
      <c r="AI39" s="119">
        <f>30*AH39/50</f>
        <v>0</v>
      </c>
      <c r="AJ39" s="121">
        <f>I39+AE39+AF39-AG39</f>
        <v>35.07142857142857</v>
      </c>
      <c r="AK39" s="121">
        <f>I39+AE39+AI39+AF39-AG39</f>
        <v>35.07142857142857</v>
      </c>
      <c r="AL39" s="113">
        <v>0</v>
      </c>
      <c r="AM39" s="113">
        <v>0</v>
      </c>
      <c r="AN39" s="181"/>
      <c r="AO39" s="181"/>
      <c r="AP39" s="179"/>
    </row>
    <row r="40" spans="1:42" ht="12.75">
      <c r="A40" s="130"/>
      <c r="B40" s="132"/>
      <c r="C40" s="176"/>
      <c r="D40" s="136"/>
      <c r="E40" s="124"/>
      <c r="F40" s="138"/>
      <c r="G40" s="124"/>
      <c r="H40" s="138"/>
      <c r="I40" s="140"/>
      <c r="J40" s="54"/>
      <c r="K40" s="54"/>
      <c r="L40" s="54"/>
      <c r="M40" s="54"/>
      <c r="N40" s="54"/>
      <c r="O40" s="53"/>
      <c r="P40" s="53" t="s">
        <v>42</v>
      </c>
      <c r="Q40" s="53" t="s">
        <v>72</v>
      </c>
      <c r="R40" s="53" t="s">
        <v>42</v>
      </c>
      <c r="S40" s="53" t="s">
        <v>42</v>
      </c>
      <c r="T40" s="53" t="s">
        <v>46</v>
      </c>
      <c r="U40" s="53" t="s">
        <v>42</v>
      </c>
      <c r="V40" s="53"/>
      <c r="W40" s="53"/>
      <c r="X40" s="55"/>
      <c r="Y40" s="54"/>
      <c r="Z40" s="54"/>
      <c r="AA40" s="54"/>
      <c r="AB40" s="54"/>
      <c r="AC40" s="54"/>
      <c r="AD40" s="124"/>
      <c r="AE40" s="126"/>
      <c r="AF40" s="128"/>
      <c r="AG40" s="118"/>
      <c r="AH40" s="118"/>
      <c r="AI40" s="120"/>
      <c r="AJ40" s="122"/>
      <c r="AK40" s="122"/>
      <c r="AL40" s="114"/>
      <c r="AM40" s="114"/>
      <c r="AN40" s="182"/>
      <c r="AO40" s="182"/>
      <c r="AP40" s="180"/>
    </row>
    <row r="41" spans="1:42" ht="12.75">
      <c r="A41" s="129">
        <v>19</v>
      </c>
      <c r="B41" s="131" t="s">
        <v>73</v>
      </c>
      <c r="C41" s="133">
        <v>20</v>
      </c>
      <c r="D41" s="135">
        <v>39</v>
      </c>
      <c r="E41" s="117">
        <v>32</v>
      </c>
      <c r="F41" s="137">
        <f>2*E41/7</f>
        <v>9.142857142857142</v>
      </c>
      <c r="G41" s="117">
        <v>23</v>
      </c>
      <c r="H41" s="137">
        <f>2*G41/7</f>
        <v>6.571428571428571</v>
      </c>
      <c r="I41" s="139">
        <f>F41+H41</f>
        <v>15.714285714285714</v>
      </c>
      <c r="J41" s="50">
        <v>0.5</v>
      </c>
      <c r="K41" s="51">
        <v>0.5</v>
      </c>
      <c r="L41" s="51">
        <v>0.5</v>
      </c>
      <c r="M41" s="51"/>
      <c r="N41" s="51">
        <v>3</v>
      </c>
      <c r="O41" s="51"/>
      <c r="P41" s="51"/>
      <c r="Q41" s="51">
        <v>0.5</v>
      </c>
      <c r="R41" s="51">
        <v>0.5</v>
      </c>
      <c r="S41" s="51"/>
      <c r="T41" s="51">
        <v>1</v>
      </c>
      <c r="U41" s="51"/>
      <c r="V41" s="51"/>
      <c r="W41" s="51"/>
      <c r="X41" s="56"/>
      <c r="Y41" s="51">
        <v>3.6</v>
      </c>
      <c r="Z41" s="51"/>
      <c r="AA41" s="51"/>
      <c r="AB41" s="51"/>
      <c r="AC41" s="52"/>
      <c r="AD41" s="123">
        <f>SUM(J41:AC41)</f>
        <v>10.1</v>
      </c>
      <c r="AE41" s="125">
        <f>30*AD41/140</f>
        <v>2.164285714285714</v>
      </c>
      <c r="AF41" s="127"/>
      <c r="AG41" s="117"/>
      <c r="AH41" s="117"/>
      <c r="AI41" s="119">
        <f>30*AH41/50</f>
        <v>0</v>
      </c>
      <c r="AJ41" s="121">
        <f>I41+AE41+AF41-AG41</f>
        <v>17.878571428571426</v>
      </c>
      <c r="AK41" s="121">
        <f>I41+AE41+AI41+AF41-AG41</f>
        <v>17.878571428571426</v>
      </c>
      <c r="AL41" s="113">
        <v>2</v>
      </c>
      <c r="AM41" s="113">
        <v>0</v>
      </c>
      <c r="AN41" s="115"/>
      <c r="AO41" s="115"/>
      <c r="AP41" s="111"/>
    </row>
    <row r="42" spans="1:42" ht="12.75">
      <c r="A42" s="130"/>
      <c r="B42" s="132"/>
      <c r="C42" s="134"/>
      <c r="D42" s="136"/>
      <c r="E42" s="124"/>
      <c r="F42" s="138"/>
      <c r="G42" s="124"/>
      <c r="H42" s="138"/>
      <c r="I42" s="140"/>
      <c r="J42" s="53"/>
      <c r="K42" s="53"/>
      <c r="L42" s="54"/>
      <c r="M42" s="53"/>
      <c r="N42" s="53"/>
      <c r="O42" s="53"/>
      <c r="P42" s="53"/>
      <c r="Q42" s="53"/>
      <c r="R42" s="51"/>
      <c r="S42" s="53"/>
      <c r="T42" s="53"/>
      <c r="U42" s="53"/>
      <c r="V42" s="53"/>
      <c r="W42" s="53"/>
      <c r="X42" s="55"/>
      <c r="Y42" s="54"/>
      <c r="Z42" s="54"/>
      <c r="AA42" s="54"/>
      <c r="AB42" s="54"/>
      <c r="AC42" s="54"/>
      <c r="AD42" s="124"/>
      <c r="AE42" s="126"/>
      <c r="AF42" s="128"/>
      <c r="AG42" s="118"/>
      <c r="AH42" s="118"/>
      <c r="AI42" s="120"/>
      <c r="AJ42" s="122"/>
      <c r="AK42" s="122"/>
      <c r="AL42" s="114"/>
      <c r="AM42" s="114"/>
      <c r="AN42" s="116"/>
      <c r="AO42" s="116"/>
      <c r="AP42" s="112"/>
    </row>
    <row r="43" spans="1:42" ht="12.75">
      <c r="A43" s="129">
        <v>20</v>
      </c>
      <c r="B43" s="131" t="s">
        <v>74</v>
      </c>
      <c r="C43" s="175">
        <v>21</v>
      </c>
      <c r="D43" s="135">
        <v>50</v>
      </c>
      <c r="E43" s="117">
        <v>43</v>
      </c>
      <c r="F43" s="137">
        <f>2*E43/7</f>
        <v>12.285714285714286</v>
      </c>
      <c r="G43" s="117">
        <v>20.7</v>
      </c>
      <c r="H43" s="137">
        <f>2*G43/7</f>
        <v>5.914285714285714</v>
      </c>
      <c r="I43" s="139">
        <f>F43+H43</f>
        <v>18.2</v>
      </c>
      <c r="J43" s="50">
        <v>0.75</v>
      </c>
      <c r="K43" s="51">
        <v>0.75</v>
      </c>
      <c r="L43" s="51">
        <v>1</v>
      </c>
      <c r="M43" s="51">
        <v>1</v>
      </c>
      <c r="N43" s="51">
        <v>5</v>
      </c>
      <c r="O43" s="51">
        <v>5</v>
      </c>
      <c r="P43" s="51">
        <v>0</v>
      </c>
      <c r="Q43" s="51">
        <v>0.5</v>
      </c>
      <c r="R43" s="51">
        <v>0</v>
      </c>
      <c r="S43" s="51">
        <v>0</v>
      </c>
      <c r="T43" s="51">
        <v>0</v>
      </c>
      <c r="U43" s="51">
        <v>0</v>
      </c>
      <c r="V43" s="51">
        <v>6</v>
      </c>
      <c r="W43" s="51">
        <v>0</v>
      </c>
      <c r="X43" s="56">
        <v>0</v>
      </c>
      <c r="Y43" s="51">
        <v>0</v>
      </c>
      <c r="Z43" s="51">
        <v>0</v>
      </c>
      <c r="AA43" s="51"/>
      <c r="AB43" s="51"/>
      <c r="AC43" s="52"/>
      <c r="AD43" s="123">
        <f>SUM(J43:AC43)</f>
        <v>20</v>
      </c>
      <c r="AE43" s="125">
        <f>30*AD43/140</f>
        <v>4.285714285714286</v>
      </c>
      <c r="AF43" s="127"/>
      <c r="AG43" s="117"/>
      <c r="AH43" s="117"/>
      <c r="AI43" s="119">
        <f>30*AH43/50</f>
        <v>0</v>
      </c>
      <c r="AJ43" s="121">
        <f>I43+AE43+AF43-AG43</f>
        <v>22.485714285714284</v>
      </c>
      <c r="AK43" s="121">
        <f>I43+AE43+AI43+AF43-AG43</f>
        <v>22.485714285714284</v>
      </c>
      <c r="AL43" s="113">
        <v>0</v>
      </c>
      <c r="AM43" s="113">
        <v>0</v>
      </c>
      <c r="AN43" s="115"/>
      <c r="AO43" s="115"/>
      <c r="AP43" s="111"/>
    </row>
    <row r="44" spans="1:42" ht="12.75">
      <c r="A44" s="130"/>
      <c r="B44" s="132"/>
      <c r="C44" s="176"/>
      <c r="D44" s="136"/>
      <c r="E44" s="124"/>
      <c r="F44" s="138"/>
      <c r="G44" s="124"/>
      <c r="H44" s="138"/>
      <c r="I44" s="140"/>
      <c r="J44" s="53" t="s">
        <v>42</v>
      </c>
      <c r="K44" s="53" t="s">
        <v>42</v>
      </c>
      <c r="L44" s="54"/>
      <c r="M44" s="53"/>
      <c r="N44" s="53"/>
      <c r="O44" s="53"/>
      <c r="P44" s="53" t="s">
        <v>42</v>
      </c>
      <c r="Q44" s="53" t="s">
        <v>42</v>
      </c>
      <c r="R44" s="51">
        <v>7</v>
      </c>
      <c r="S44" s="53" t="s">
        <v>42</v>
      </c>
      <c r="T44" s="53" t="s">
        <v>42</v>
      </c>
      <c r="U44" s="53" t="s">
        <v>42</v>
      </c>
      <c r="V44" s="53"/>
      <c r="W44" s="53" t="s">
        <v>42</v>
      </c>
      <c r="X44" s="55" t="s">
        <v>42</v>
      </c>
      <c r="Y44" s="53" t="s">
        <v>42</v>
      </c>
      <c r="Z44" s="53" t="s">
        <v>42</v>
      </c>
      <c r="AA44" s="54"/>
      <c r="AB44" s="54"/>
      <c r="AC44" s="54"/>
      <c r="AD44" s="124"/>
      <c r="AE44" s="126"/>
      <c r="AF44" s="128"/>
      <c r="AG44" s="118"/>
      <c r="AH44" s="118"/>
      <c r="AI44" s="120"/>
      <c r="AJ44" s="122"/>
      <c r="AK44" s="122"/>
      <c r="AL44" s="114"/>
      <c r="AM44" s="114"/>
      <c r="AN44" s="116"/>
      <c r="AO44" s="116"/>
      <c r="AP44" s="112"/>
    </row>
    <row r="45" spans="1:42" ht="12.75">
      <c r="A45" s="103">
        <v>21</v>
      </c>
      <c r="B45" s="105" t="s">
        <v>75</v>
      </c>
      <c r="C45" s="173">
        <v>22</v>
      </c>
      <c r="D45" s="109">
        <v>21</v>
      </c>
      <c r="E45" s="89">
        <v>13</v>
      </c>
      <c r="F45" s="101">
        <f>2*E45/7</f>
        <v>3.7142857142857144</v>
      </c>
      <c r="G45" s="89"/>
      <c r="H45" s="101">
        <f>2*G45/7</f>
        <v>0</v>
      </c>
      <c r="I45" s="93">
        <f>F45+H45</f>
        <v>3.7142857142857144</v>
      </c>
      <c r="J45" s="27">
        <v>2.5</v>
      </c>
      <c r="K45" s="28">
        <v>2</v>
      </c>
      <c r="L45" s="28">
        <v>2.5</v>
      </c>
      <c r="M45" s="28">
        <v>2.5</v>
      </c>
      <c r="N45" s="28">
        <v>10</v>
      </c>
      <c r="O45" s="28">
        <v>4</v>
      </c>
      <c r="P45" s="28">
        <v>0</v>
      </c>
      <c r="Q45" s="28">
        <v>9.5</v>
      </c>
      <c r="R45" s="28">
        <v>4</v>
      </c>
      <c r="S45" s="28">
        <v>4.5</v>
      </c>
      <c r="T45" s="28">
        <v>8</v>
      </c>
      <c r="U45" s="28">
        <v>9</v>
      </c>
      <c r="V45" s="28">
        <v>10</v>
      </c>
      <c r="W45" s="28">
        <v>7</v>
      </c>
      <c r="X45" s="29"/>
      <c r="Y45" s="28">
        <v>3.6</v>
      </c>
      <c r="Z45" s="28">
        <v>3.6</v>
      </c>
      <c r="AA45" s="28">
        <v>2</v>
      </c>
      <c r="AB45" s="28"/>
      <c r="AC45" s="44"/>
      <c r="AD45" s="95">
        <f>SUM(J45:AC45)</f>
        <v>84.69999999999999</v>
      </c>
      <c r="AE45" s="97">
        <f>30*AD45/140</f>
        <v>18.149999999999995</v>
      </c>
      <c r="AF45" s="99"/>
      <c r="AG45" s="89"/>
      <c r="AH45" s="89"/>
      <c r="AI45" s="91">
        <f>30*AH45/50</f>
        <v>0</v>
      </c>
      <c r="AJ45" s="85">
        <f>I45+AE45+AF45-AG45</f>
        <v>21.86428571428571</v>
      </c>
      <c r="AK45" s="85">
        <f>I45+AE45+AI45+AF45-AG45</f>
        <v>21.86428571428571</v>
      </c>
      <c r="AL45" s="87">
        <v>1</v>
      </c>
      <c r="AM45" s="87">
        <v>0</v>
      </c>
      <c r="AN45" s="81"/>
      <c r="AO45" s="81"/>
      <c r="AP45" s="171"/>
    </row>
    <row r="46" spans="1:42" ht="12.75">
      <c r="A46" s="104"/>
      <c r="B46" s="106"/>
      <c r="C46" s="174"/>
      <c r="D46" s="110"/>
      <c r="E46" s="96"/>
      <c r="F46" s="102"/>
      <c r="G46" s="96"/>
      <c r="H46" s="102"/>
      <c r="I46" s="94"/>
      <c r="J46" s="30" t="s">
        <v>42</v>
      </c>
      <c r="K46" s="30" t="s">
        <v>46</v>
      </c>
      <c r="L46" s="31"/>
      <c r="M46" s="30"/>
      <c r="N46" s="30"/>
      <c r="O46" s="30" t="s">
        <v>42</v>
      </c>
      <c r="P46" s="30" t="s">
        <v>42</v>
      </c>
      <c r="Q46" s="30" t="s">
        <v>46</v>
      </c>
      <c r="R46" s="28">
        <v>7</v>
      </c>
      <c r="S46" s="30" t="s">
        <v>45</v>
      </c>
      <c r="T46" s="30" t="s">
        <v>42</v>
      </c>
      <c r="U46" s="30"/>
      <c r="V46" s="31"/>
      <c r="W46" s="30" t="s">
        <v>42</v>
      </c>
      <c r="X46" s="46"/>
      <c r="Y46" s="31"/>
      <c r="Z46" s="31"/>
      <c r="AA46" s="31"/>
      <c r="AB46" s="31"/>
      <c r="AC46" s="31"/>
      <c r="AD46" s="96"/>
      <c r="AE46" s="98"/>
      <c r="AF46" s="100"/>
      <c r="AG46" s="90"/>
      <c r="AH46" s="90"/>
      <c r="AI46" s="92"/>
      <c r="AJ46" s="86"/>
      <c r="AK46" s="86"/>
      <c r="AL46" s="88"/>
      <c r="AM46" s="88"/>
      <c r="AN46" s="82"/>
      <c r="AO46" s="82"/>
      <c r="AP46" s="172"/>
    </row>
    <row r="47" spans="1:42" ht="12.75">
      <c r="A47" s="129">
        <v>22</v>
      </c>
      <c r="B47" s="131" t="s">
        <v>76</v>
      </c>
      <c r="C47" s="175">
        <v>23</v>
      </c>
      <c r="D47" s="135">
        <v>60</v>
      </c>
      <c r="E47" s="117">
        <v>54</v>
      </c>
      <c r="F47" s="137">
        <f>2*E47/7</f>
        <v>15.428571428571429</v>
      </c>
      <c r="G47" s="117">
        <v>56</v>
      </c>
      <c r="H47" s="137">
        <f>2*G47/7</f>
        <v>16</v>
      </c>
      <c r="I47" s="139">
        <f>F47+H47</f>
        <v>31.42857142857143</v>
      </c>
      <c r="J47" s="50">
        <v>2.5</v>
      </c>
      <c r="K47" s="51">
        <v>2.5</v>
      </c>
      <c r="L47" s="51">
        <v>2.5</v>
      </c>
      <c r="M47" s="51">
        <v>2.5</v>
      </c>
      <c r="N47" s="51">
        <v>0</v>
      </c>
      <c r="O47" s="51">
        <v>0</v>
      </c>
      <c r="P47" s="51">
        <v>0</v>
      </c>
      <c r="Q47" s="51">
        <v>5</v>
      </c>
      <c r="R47" s="51">
        <v>0</v>
      </c>
      <c r="S47" s="51">
        <v>0</v>
      </c>
      <c r="T47" s="51">
        <v>10</v>
      </c>
      <c r="U47" s="51">
        <v>0</v>
      </c>
      <c r="V47" s="51">
        <v>0</v>
      </c>
      <c r="W47" s="51">
        <v>0</v>
      </c>
      <c r="X47" s="56"/>
      <c r="Y47" s="51"/>
      <c r="Z47" s="51"/>
      <c r="AA47" s="51"/>
      <c r="AB47" s="51"/>
      <c r="AC47" s="52"/>
      <c r="AD47" s="123">
        <f>SUM(J47:AC47)</f>
        <v>25</v>
      </c>
      <c r="AE47" s="125">
        <f>30*AD47/140</f>
        <v>5.357142857142857</v>
      </c>
      <c r="AF47" s="127">
        <v>7</v>
      </c>
      <c r="AG47" s="117"/>
      <c r="AH47" s="117"/>
      <c r="AI47" s="119">
        <f>30*AH47/50</f>
        <v>0</v>
      </c>
      <c r="AJ47" s="121">
        <f>I47+AE47+AF47-AG47</f>
        <v>43.785714285714285</v>
      </c>
      <c r="AK47" s="121">
        <f>I47+AE47+AI47+AF47-AG47</f>
        <v>43.785714285714285</v>
      </c>
      <c r="AL47" s="113">
        <v>2</v>
      </c>
      <c r="AM47" s="113">
        <v>1</v>
      </c>
      <c r="AN47" s="115"/>
      <c r="AO47" s="115"/>
      <c r="AP47" s="111"/>
    </row>
    <row r="48" spans="1:42" ht="12.75">
      <c r="A48" s="130"/>
      <c r="B48" s="132"/>
      <c r="C48" s="176"/>
      <c r="D48" s="136"/>
      <c r="E48" s="124"/>
      <c r="F48" s="138"/>
      <c r="G48" s="124"/>
      <c r="H48" s="138"/>
      <c r="I48" s="140"/>
      <c r="J48" s="54"/>
      <c r="K48" s="53"/>
      <c r="L48" s="54"/>
      <c r="M48" s="53"/>
      <c r="N48" s="53" t="s">
        <v>46</v>
      </c>
      <c r="O48" s="53" t="s">
        <v>46</v>
      </c>
      <c r="P48" s="53" t="s">
        <v>46</v>
      </c>
      <c r="Q48" s="53" t="s">
        <v>45</v>
      </c>
      <c r="R48" s="51">
        <v>21</v>
      </c>
      <c r="S48" s="53" t="s">
        <v>46</v>
      </c>
      <c r="T48" s="53" t="s">
        <v>42</v>
      </c>
      <c r="U48" s="53" t="s">
        <v>72</v>
      </c>
      <c r="V48" s="53" t="s">
        <v>42</v>
      </c>
      <c r="W48" s="53" t="s">
        <v>42</v>
      </c>
      <c r="X48" s="55"/>
      <c r="Y48" s="54"/>
      <c r="Z48" s="54"/>
      <c r="AA48" s="54"/>
      <c r="AB48" s="54"/>
      <c r="AC48" s="54"/>
      <c r="AD48" s="124"/>
      <c r="AE48" s="126"/>
      <c r="AF48" s="128"/>
      <c r="AG48" s="118"/>
      <c r="AH48" s="118"/>
      <c r="AI48" s="120"/>
      <c r="AJ48" s="122"/>
      <c r="AK48" s="122"/>
      <c r="AL48" s="114"/>
      <c r="AM48" s="114"/>
      <c r="AN48" s="116"/>
      <c r="AO48" s="116"/>
      <c r="AP48" s="112"/>
    </row>
    <row r="49" spans="1:42" ht="12.75">
      <c r="A49" s="103">
        <v>23</v>
      </c>
      <c r="B49" s="105" t="s">
        <v>77</v>
      </c>
      <c r="C49" s="173">
        <v>24</v>
      </c>
      <c r="D49" s="109">
        <v>60</v>
      </c>
      <c r="E49" s="89">
        <v>51</v>
      </c>
      <c r="F49" s="101">
        <f>2*E49/7</f>
        <v>14.571428571428571</v>
      </c>
      <c r="G49" s="89">
        <v>45</v>
      </c>
      <c r="H49" s="101">
        <f>2*G49/7</f>
        <v>12.857142857142858</v>
      </c>
      <c r="I49" s="93">
        <f>F49+H49</f>
        <v>27.42857142857143</v>
      </c>
      <c r="J49" s="27">
        <v>2.5</v>
      </c>
      <c r="K49" s="28">
        <v>2.5</v>
      </c>
      <c r="L49" s="28">
        <v>2.5</v>
      </c>
      <c r="M49" s="28">
        <v>2.5</v>
      </c>
      <c r="N49" s="28">
        <v>9</v>
      </c>
      <c r="O49" s="28">
        <v>4</v>
      </c>
      <c r="P49" s="28">
        <v>7</v>
      </c>
      <c r="Q49" s="28">
        <v>10</v>
      </c>
      <c r="R49" s="28">
        <v>3.5</v>
      </c>
      <c r="S49" s="28">
        <v>0.5</v>
      </c>
      <c r="T49" s="28">
        <v>2</v>
      </c>
      <c r="U49" s="28">
        <v>8</v>
      </c>
      <c r="V49" s="28">
        <v>10</v>
      </c>
      <c r="W49" s="28">
        <v>10</v>
      </c>
      <c r="X49" s="29"/>
      <c r="Y49" s="28">
        <v>4</v>
      </c>
      <c r="Z49" s="28">
        <v>4</v>
      </c>
      <c r="AA49" s="28">
        <v>2</v>
      </c>
      <c r="AB49" s="28">
        <v>10</v>
      </c>
      <c r="AC49" s="44">
        <v>10</v>
      </c>
      <c r="AD49" s="95">
        <f>SUM(J49:AC49)</f>
        <v>104</v>
      </c>
      <c r="AE49" s="97">
        <f>30*AD49/140</f>
        <v>22.285714285714285</v>
      </c>
      <c r="AF49" s="99">
        <v>2</v>
      </c>
      <c r="AG49" s="89"/>
      <c r="AH49" s="89"/>
      <c r="AI49" s="91">
        <f>30*AH49/50</f>
        <v>0</v>
      </c>
      <c r="AJ49" s="85">
        <f>I49+AE49+AF49-AG49</f>
        <v>51.714285714285715</v>
      </c>
      <c r="AK49" s="85">
        <f>I49+AE49+AI49+AF49-AG49</f>
        <v>51.714285714285715</v>
      </c>
      <c r="AL49" s="87">
        <v>2</v>
      </c>
      <c r="AM49" s="87">
        <v>1</v>
      </c>
      <c r="AN49" s="81"/>
      <c r="AO49" s="81"/>
      <c r="AP49" s="171"/>
    </row>
    <row r="50" spans="1:42" ht="12.75">
      <c r="A50" s="104"/>
      <c r="B50" s="106"/>
      <c r="C50" s="174"/>
      <c r="D50" s="110"/>
      <c r="E50" s="96"/>
      <c r="F50" s="102"/>
      <c r="G50" s="96"/>
      <c r="H50" s="102"/>
      <c r="I50" s="94"/>
      <c r="J50" s="30" t="s">
        <v>42</v>
      </c>
      <c r="K50" s="30"/>
      <c r="L50" s="30" t="s">
        <v>42</v>
      </c>
      <c r="M50" s="30" t="s">
        <v>42</v>
      </c>
      <c r="N50" s="30"/>
      <c r="O50" s="30" t="s">
        <v>42</v>
      </c>
      <c r="P50" s="30" t="s">
        <v>42</v>
      </c>
      <c r="Q50" s="30" t="s">
        <v>46</v>
      </c>
      <c r="R50" s="28">
        <v>7</v>
      </c>
      <c r="S50" s="30" t="s">
        <v>42</v>
      </c>
      <c r="T50" s="30" t="s">
        <v>72</v>
      </c>
      <c r="U50" s="30" t="s">
        <v>46</v>
      </c>
      <c r="V50" s="31"/>
      <c r="W50" s="30" t="s">
        <v>37</v>
      </c>
      <c r="X50" s="46"/>
      <c r="Y50" s="30" t="s">
        <v>42</v>
      </c>
      <c r="Z50" s="30" t="s">
        <v>42</v>
      </c>
      <c r="AA50" s="31"/>
      <c r="AB50" s="31"/>
      <c r="AC50" s="31"/>
      <c r="AD50" s="96"/>
      <c r="AE50" s="98"/>
      <c r="AF50" s="100"/>
      <c r="AG50" s="90"/>
      <c r="AH50" s="90"/>
      <c r="AI50" s="92"/>
      <c r="AJ50" s="86"/>
      <c r="AK50" s="86"/>
      <c r="AL50" s="88"/>
      <c r="AM50" s="88"/>
      <c r="AN50" s="82"/>
      <c r="AO50" s="82"/>
      <c r="AP50" s="172"/>
    </row>
    <row r="51" spans="1:42" ht="12.75">
      <c r="A51" s="129">
        <v>24</v>
      </c>
      <c r="B51" s="131" t="s">
        <v>78</v>
      </c>
      <c r="C51" s="175">
        <v>25</v>
      </c>
      <c r="D51" s="135">
        <v>54</v>
      </c>
      <c r="E51" s="117">
        <v>50.4</v>
      </c>
      <c r="F51" s="137">
        <f>2*E51/7</f>
        <v>14.4</v>
      </c>
      <c r="G51" s="117">
        <v>32</v>
      </c>
      <c r="H51" s="137">
        <f>2*G51/7</f>
        <v>9.142857142857142</v>
      </c>
      <c r="I51" s="139">
        <f>F51+H51</f>
        <v>23.542857142857144</v>
      </c>
      <c r="J51" s="50">
        <v>2.5</v>
      </c>
      <c r="K51" s="51">
        <v>2.5</v>
      </c>
      <c r="L51" s="51">
        <v>1.25</v>
      </c>
      <c r="M51" s="51">
        <v>1.25</v>
      </c>
      <c r="N51" s="51">
        <v>0</v>
      </c>
      <c r="O51" s="51">
        <v>0</v>
      </c>
      <c r="P51" s="51">
        <v>5</v>
      </c>
      <c r="Q51" s="51">
        <v>5.5</v>
      </c>
      <c r="R51" s="51">
        <v>5</v>
      </c>
      <c r="S51" s="51">
        <v>0.5</v>
      </c>
      <c r="T51" s="51">
        <v>10</v>
      </c>
      <c r="U51" s="51">
        <v>1</v>
      </c>
      <c r="V51" s="51">
        <v>10</v>
      </c>
      <c r="W51" s="51">
        <v>8</v>
      </c>
      <c r="X51" s="56"/>
      <c r="Y51" s="51">
        <v>0</v>
      </c>
      <c r="Z51" s="51"/>
      <c r="AA51" s="51"/>
      <c r="AB51" s="51"/>
      <c r="AC51" s="52"/>
      <c r="AD51" s="123">
        <f>SUM(J51:AC51)</f>
        <v>52.5</v>
      </c>
      <c r="AE51" s="125">
        <f>30*AD51/140</f>
        <v>11.25</v>
      </c>
      <c r="AF51" s="127">
        <v>2</v>
      </c>
      <c r="AG51" s="117"/>
      <c r="AH51" s="117"/>
      <c r="AI51" s="119">
        <f>30*AH51/50</f>
        <v>0</v>
      </c>
      <c r="AJ51" s="121">
        <f>I51+AE51+AF51-AG51</f>
        <v>36.792857142857144</v>
      </c>
      <c r="AK51" s="121">
        <f>I51+AE51+AI51+AF51-AG51</f>
        <v>36.792857142857144</v>
      </c>
      <c r="AL51" s="113">
        <v>2</v>
      </c>
      <c r="AM51" s="113">
        <v>1</v>
      </c>
      <c r="AN51" s="115"/>
      <c r="AO51" s="115"/>
      <c r="AP51" s="111"/>
    </row>
    <row r="52" spans="1:42" ht="12.75">
      <c r="A52" s="130"/>
      <c r="B52" s="132"/>
      <c r="C52" s="176"/>
      <c r="D52" s="136"/>
      <c r="E52" s="124"/>
      <c r="F52" s="138"/>
      <c r="G52" s="124"/>
      <c r="H52" s="138"/>
      <c r="I52" s="140"/>
      <c r="J52" s="54"/>
      <c r="K52" s="53"/>
      <c r="L52" s="53" t="s">
        <v>42</v>
      </c>
      <c r="M52" s="53" t="s">
        <v>42</v>
      </c>
      <c r="N52" s="53" t="s">
        <v>42</v>
      </c>
      <c r="O52" s="53" t="s">
        <v>72</v>
      </c>
      <c r="P52" s="53" t="s">
        <v>46</v>
      </c>
      <c r="Q52" s="53" t="s">
        <v>46</v>
      </c>
      <c r="R52" s="51"/>
      <c r="S52" s="53" t="s">
        <v>46</v>
      </c>
      <c r="T52" s="53"/>
      <c r="U52" s="53" t="s">
        <v>42</v>
      </c>
      <c r="V52" s="53" t="s">
        <v>42</v>
      </c>
      <c r="W52" s="53" t="s">
        <v>46</v>
      </c>
      <c r="X52" s="55"/>
      <c r="Y52" s="53" t="s">
        <v>42</v>
      </c>
      <c r="Z52" s="54"/>
      <c r="AA52" s="54"/>
      <c r="AB52" s="54"/>
      <c r="AC52" s="54"/>
      <c r="AD52" s="124"/>
      <c r="AE52" s="126"/>
      <c r="AF52" s="128"/>
      <c r="AG52" s="118"/>
      <c r="AH52" s="118"/>
      <c r="AI52" s="120"/>
      <c r="AJ52" s="122"/>
      <c r="AK52" s="122"/>
      <c r="AL52" s="114"/>
      <c r="AM52" s="114"/>
      <c r="AN52" s="116"/>
      <c r="AO52" s="116"/>
      <c r="AP52" s="112"/>
    </row>
    <row r="53" spans="1:42" ht="12.75">
      <c r="A53" s="103">
        <v>25</v>
      </c>
      <c r="B53" s="105" t="s">
        <v>79</v>
      </c>
      <c r="C53" s="107">
        <v>27</v>
      </c>
      <c r="D53" s="109">
        <v>57</v>
      </c>
      <c r="E53" s="89">
        <v>29</v>
      </c>
      <c r="F53" s="101">
        <f>2*E53/7</f>
        <v>8.285714285714286</v>
      </c>
      <c r="G53" s="89"/>
      <c r="H53" s="101">
        <f>2*G53/7</f>
        <v>0</v>
      </c>
      <c r="I53" s="93">
        <f>F53+H53</f>
        <v>8.285714285714286</v>
      </c>
      <c r="J53" s="27">
        <v>0.5</v>
      </c>
      <c r="K53" s="28">
        <v>0.5</v>
      </c>
      <c r="L53" s="28">
        <v>0.5</v>
      </c>
      <c r="M53" s="28">
        <v>0.5</v>
      </c>
      <c r="N53" s="28"/>
      <c r="O53" s="28">
        <v>3</v>
      </c>
      <c r="P53" s="28"/>
      <c r="Q53" s="28">
        <v>1</v>
      </c>
      <c r="R53" s="28"/>
      <c r="S53" s="28"/>
      <c r="T53" s="28">
        <v>1</v>
      </c>
      <c r="U53" s="28"/>
      <c r="V53" s="28"/>
      <c r="W53" s="28"/>
      <c r="X53" s="29">
        <v>5</v>
      </c>
      <c r="Y53" s="28"/>
      <c r="Z53" s="28"/>
      <c r="AA53" s="28"/>
      <c r="AB53" s="28"/>
      <c r="AC53" s="44"/>
      <c r="AD53" s="95">
        <f>SUM(J53:AC53)</f>
        <v>12</v>
      </c>
      <c r="AE53" s="97">
        <f>30*AD53/140</f>
        <v>2.5714285714285716</v>
      </c>
      <c r="AF53" s="99"/>
      <c r="AG53" s="89"/>
      <c r="AH53" s="89"/>
      <c r="AI53" s="91">
        <f>30*AH53/50</f>
        <v>0</v>
      </c>
      <c r="AJ53" s="85">
        <f>I53+AE53+AF53-AG53</f>
        <v>10.857142857142858</v>
      </c>
      <c r="AK53" s="85">
        <f>I53+AE53+AI53+AF53-AG53</f>
        <v>10.857142857142858</v>
      </c>
      <c r="AL53" s="87">
        <v>0</v>
      </c>
      <c r="AM53" s="87">
        <v>0</v>
      </c>
      <c r="AN53" s="81"/>
      <c r="AO53" s="81"/>
      <c r="AP53" s="171"/>
    </row>
    <row r="54" spans="1:42" ht="12.75">
      <c r="A54" s="104"/>
      <c r="B54" s="106"/>
      <c r="C54" s="108"/>
      <c r="D54" s="110"/>
      <c r="E54" s="96"/>
      <c r="F54" s="102"/>
      <c r="G54" s="96"/>
      <c r="H54" s="102"/>
      <c r="I54" s="94"/>
      <c r="J54" s="31"/>
      <c r="K54" s="30"/>
      <c r="L54" s="31"/>
      <c r="M54" s="30"/>
      <c r="N54" s="30"/>
      <c r="O54" s="30"/>
      <c r="P54" s="30"/>
      <c r="Q54" s="30"/>
      <c r="R54" s="28"/>
      <c r="S54" s="30"/>
      <c r="T54" s="30"/>
      <c r="U54" s="30"/>
      <c r="V54" s="31"/>
      <c r="W54" s="31"/>
      <c r="X54" s="46"/>
      <c r="Y54" s="31"/>
      <c r="Z54" s="31"/>
      <c r="AA54" s="31"/>
      <c r="AB54" s="31"/>
      <c r="AC54" s="31"/>
      <c r="AD54" s="96"/>
      <c r="AE54" s="98"/>
      <c r="AF54" s="100"/>
      <c r="AG54" s="90"/>
      <c r="AH54" s="90"/>
      <c r="AI54" s="92"/>
      <c r="AJ54" s="86"/>
      <c r="AK54" s="86"/>
      <c r="AL54" s="88"/>
      <c r="AM54" s="88"/>
      <c r="AN54" s="82"/>
      <c r="AO54" s="82"/>
      <c r="AP54" s="172"/>
    </row>
    <row r="55" spans="1:42" ht="12.75">
      <c r="A55" s="103">
        <v>26</v>
      </c>
      <c r="B55" s="105" t="s">
        <v>80</v>
      </c>
      <c r="C55" s="173">
        <v>28</v>
      </c>
      <c r="D55" s="109">
        <v>46</v>
      </c>
      <c r="E55" s="89">
        <v>16</v>
      </c>
      <c r="F55" s="101">
        <f>2*E55/7</f>
        <v>4.571428571428571</v>
      </c>
      <c r="G55" s="89">
        <v>0</v>
      </c>
      <c r="H55" s="101">
        <f>2*G55/7</f>
        <v>0</v>
      </c>
      <c r="I55" s="93">
        <f>F55+H55</f>
        <v>4.571428571428571</v>
      </c>
      <c r="J55" s="27"/>
      <c r="K55" s="28"/>
      <c r="L55" s="28"/>
      <c r="M55" s="28"/>
      <c r="N55" s="28"/>
      <c r="O55" s="28"/>
      <c r="P55" s="28"/>
      <c r="Q55" s="28"/>
      <c r="R55" s="30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44"/>
      <c r="AD55" s="95">
        <f>SUM(J55:AC55)</f>
        <v>0</v>
      </c>
      <c r="AE55" s="97">
        <f>30*AD55/140</f>
        <v>0</v>
      </c>
      <c r="AF55" s="99"/>
      <c r="AG55" s="89"/>
      <c r="AH55" s="89"/>
      <c r="AI55" s="91">
        <f>30*AH55/50</f>
        <v>0</v>
      </c>
      <c r="AJ55" s="85">
        <f>I55+AE55+AF55-AG55</f>
        <v>4.571428571428571</v>
      </c>
      <c r="AK55" s="85">
        <f>I55+AE55+AI55+AF55-AG55</f>
        <v>4.571428571428571</v>
      </c>
      <c r="AL55" s="87">
        <v>0</v>
      </c>
      <c r="AM55" s="87">
        <v>0</v>
      </c>
      <c r="AN55" s="81"/>
      <c r="AO55" s="81"/>
      <c r="AP55" s="177"/>
    </row>
    <row r="56" spans="1:42" ht="12.75">
      <c r="A56" s="104"/>
      <c r="B56" s="106"/>
      <c r="C56" s="174"/>
      <c r="D56" s="110"/>
      <c r="E56" s="96"/>
      <c r="F56" s="102"/>
      <c r="G56" s="96"/>
      <c r="H56" s="102"/>
      <c r="I56" s="94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46"/>
      <c r="Y56" s="31"/>
      <c r="Z56" s="31"/>
      <c r="AA56" s="31"/>
      <c r="AB56" s="31"/>
      <c r="AC56" s="31"/>
      <c r="AD56" s="96"/>
      <c r="AE56" s="98"/>
      <c r="AF56" s="100"/>
      <c r="AG56" s="90"/>
      <c r="AH56" s="90"/>
      <c r="AI56" s="92"/>
      <c r="AJ56" s="86"/>
      <c r="AK56" s="86"/>
      <c r="AL56" s="88"/>
      <c r="AM56" s="88"/>
      <c r="AN56" s="82"/>
      <c r="AO56" s="82"/>
      <c r="AP56" s="178"/>
    </row>
    <row r="57" spans="1:42" ht="12.75">
      <c r="A57" s="129">
        <v>27</v>
      </c>
      <c r="B57" s="131" t="s">
        <v>81</v>
      </c>
      <c r="C57" s="175">
        <v>29</v>
      </c>
      <c r="D57" s="135">
        <v>52</v>
      </c>
      <c r="E57" s="117">
        <v>35</v>
      </c>
      <c r="F57" s="137">
        <f>2*E57/7</f>
        <v>10</v>
      </c>
      <c r="G57" s="117">
        <v>24</v>
      </c>
      <c r="H57" s="137">
        <f>2*G57/7</f>
        <v>6.857142857142857</v>
      </c>
      <c r="I57" s="139">
        <f>F57+H57</f>
        <v>16.857142857142858</v>
      </c>
      <c r="J57" s="50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2"/>
      <c r="AD57" s="123">
        <f>SUM(J57:AC57)</f>
        <v>0</v>
      </c>
      <c r="AE57" s="125">
        <f>30*AD57/140</f>
        <v>0</v>
      </c>
      <c r="AF57" s="127"/>
      <c r="AG57" s="117"/>
      <c r="AH57" s="117"/>
      <c r="AI57" s="119">
        <f>30*AH57/50</f>
        <v>0</v>
      </c>
      <c r="AJ57" s="121">
        <f>I57+AE57+AF57-AG57</f>
        <v>16.857142857142858</v>
      </c>
      <c r="AK57" s="121">
        <f>I57+AE57+AI57+AF57-AG57</f>
        <v>16.857142857142858</v>
      </c>
      <c r="AL57" s="113">
        <v>0</v>
      </c>
      <c r="AM57" s="113">
        <v>0</v>
      </c>
      <c r="AN57" s="115"/>
      <c r="AO57" s="115"/>
      <c r="AP57" s="111"/>
    </row>
    <row r="58" spans="1:42" ht="12.75">
      <c r="A58" s="130"/>
      <c r="B58" s="132"/>
      <c r="C58" s="176"/>
      <c r="D58" s="136"/>
      <c r="E58" s="124"/>
      <c r="F58" s="138"/>
      <c r="G58" s="124"/>
      <c r="H58" s="138"/>
      <c r="I58" s="140"/>
      <c r="J58" s="53"/>
      <c r="K58" s="53"/>
      <c r="L58" s="53"/>
      <c r="M58" s="53"/>
      <c r="N58" s="54"/>
      <c r="O58" s="53"/>
      <c r="P58" s="54"/>
      <c r="Q58" s="53"/>
      <c r="R58" s="53"/>
      <c r="S58" s="53"/>
      <c r="T58" s="53"/>
      <c r="U58" s="53"/>
      <c r="V58" s="53"/>
      <c r="W58" s="54"/>
      <c r="X58" s="55"/>
      <c r="Y58" s="54"/>
      <c r="Z58" s="54"/>
      <c r="AA58" s="54"/>
      <c r="AB58" s="54"/>
      <c r="AC58" s="54"/>
      <c r="AD58" s="124"/>
      <c r="AE58" s="126"/>
      <c r="AF58" s="128"/>
      <c r="AG58" s="118"/>
      <c r="AH58" s="118"/>
      <c r="AI58" s="120"/>
      <c r="AJ58" s="122"/>
      <c r="AK58" s="122"/>
      <c r="AL58" s="114"/>
      <c r="AM58" s="114"/>
      <c r="AN58" s="116"/>
      <c r="AO58" s="116"/>
      <c r="AP58" s="112"/>
    </row>
    <row r="59" spans="1:42" ht="12.75">
      <c r="A59" s="129">
        <v>28</v>
      </c>
      <c r="B59" s="131" t="s">
        <v>82</v>
      </c>
      <c r="C59" s="133">
        <v>30</v>
      </c>
      <c r="D59" s="135">
        <v>50</v>
      </c>
      <c r="E59" s="117">
        <v>45</v>
      </c>
      <c r="F59" s="137">
        <f>2*E59/7</f>
        <v>12.857142857142858</v>
      </c>
      <c r="G59" s="117">
        <v>33.3</v>
      </c>
      <c r="H59" s="137">
        <f>2*G59/7</f>
        <v>9.514285714285714</v>
      </c>
      <c r="I59" s="139">
        <f>F59+H59</f>
        <v>22.371428571428574</v>
      </c>
      <c r="J59" s="50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6"/>
      <c r="Y59" s="51"/>
      <c r="Z59" s="51"/>
      <c r="AA59" s="51"/>
      <c r="AB59" s="51"/>
      <c r="AC59" s="52"/>
      <c r="AD59" s="123">
        <f>SUM(J59:AC59)</f>
        <v>0</v>
      </c>
      <c r="AE59" s="125">
        <f>30*AD59/140</f>
        <v>0</v>
      </c>
      <c r="AF59" s="127">
        <v>0.5</v>
      </c>
      <c r="AG59" s="117"/>
      <c r="AH59" s="117"/>
      <c r="AI59" s="119">
        <f>30*AH59/50</f>
        <v>0</v>
      </c>
      <c r="AJ59" s="121">
        <f>I59+AE59+AF59-AG59</f>
        <v>22.871428571428574</v>
      </c>
      <c r="AK59" s="121">
        <f>I59+AE59+AI59+AF59-AG59</f>
        <v>22.871428571428574</v>
      </c>
      <c r="AL59" s="113">
        <v>2</v>
      </c>
      <c r="AM59" s="113">
        <v>0</v>
      </c>
      <c r="AN59" s="115"/>
      <c r="AO59" s="115"/>
      <c r="AP59" s="111"/>
    </row>
    <row r="60" spans="1:42" ht="12.75">
      <c r="A60" s="130"/>
      <c r="B60" s="132"/>
      <c r="C60" s="134"/>
      <c r="D60" s="136"/>
      <c r="E60" s="124"/>
      <c r="F60" s="138"/>
      <c r="G60" s="124"/>
      <c r="H60" s="138"/>
      <c r="I60" s="140"/>
      <c r="J60" s="53"/>
      <c r="K60" s="53"/>
      <c r="L60" s="53"/>
      <c r="M60" s="53"/>
      <c r="N60" s="53"/>
      <c r="O60" s="53"/>
      <c r="P60" s="53"/>
      <c r="Q60" s="54"/>
      <c r="R60" s="53"/>
      <c r="S60" s="54"/>
      <c r="T60" s="53"/>
      <c r="U60" s="53"/>
      <c r="V60" s="53"/>
      <c r="W60" s="53"/>
      <c r="X60" s="55"/>
      <c r="Y60" s="54"/>
      <c r="Z60" s="54"/>
      <c r="AA60" s="54"/>
      <c r="AB60" s="53"/>
      <c r="AC60" s="54"/>
      <c r="AD60" s="124"/>
      <c r="AE60" s="126"/>
      <c r="AF60" s="128"/>
      <c r="AG60" s="118"/>
      <c r="AH60" s="118"/>
      <c r="AI60" s="120"/>
      <c r="AJ60" s="122"/>
      <c r="AK60" s="122"/>
      <c r="AL60" s="114"/>
      <c r="AM60" s="114"/>
      <c r="AN60" s="116"/>
      <c r="AO60" s="116"/>
      <c r="AP60" s="112"/>
    </row>
    <row r="61" spans="1:42" ht="12.75">
      <c r="A61" s="163">
        <v>29</v>
      </c>
      <c r="B61" s="165" t="s">
        <v>83</v>
      </c>
      <c r="C61" s="167">
        <v>31</v>
      </c>
      <c r="D61" s="169">
        <v>56</v>
      </c>
      <c r="E61" s="149">
        <v>53</v>
      </c>
      <c r="F61" s="161">
        <f>2*E61/7</f>
        <v>15.142857142857142</v>
      </c>
      <c r="G61" s="149">
        <v>44</v>
      </c>
      <c r="H61" s="161">
        <f>2*G61/7</f>
        <v>12.571428571428571</v>
      </c>
      <c r="I61" s="153">
        <f>F61+H61</f>
        <v>27.714285714285715</v>
      </c>
      <c r="J61" s="38">
        <v>2.5</v>
      </c>
      <c r="K61" s="39">
        <v>2.5</v>
      </c>
      <c r="L61" s="39">
        <v>2.5</v>
      </c>
      <c r="M61" s="39">
        <v>2.5</v>
      </c>
      <c r="N61" s="39">
        <v>0</v>
      </c>
      <c r="O61" s="39">
        <v>0</v>
      </c>
      <c r="P61" s="39">
        <v>0</v>
      </c>
      <c r="Q61" s="39">
        <v>9</v>
      </c>
      <c r="R61" s="39">
        <v>4.5</v>
      </c>
      <c r="S61" s="39"/>
      <c r="T61" s="39">
        <v>9</v>
      </c>
      <c r="U61" s="39">
        <v>8</v>
      </c>
      <c r="V61" s="39">
        <v>8</v>
      </c>
      <c r="W61" s="39">
        <v>0</v>
      </c>
      <c r="X61" s="39">
        <v>0</v>
      </c>
      <c r="Y61" s="39"/>
      <c r="Z61" s="39"/>
      <c r="AA61" s="39"/>
      <c r="AB61" s="39"/>
      <c r="AC61" s="41"/>
      <c r="AD61" s="155">
        <f>SUM(J61:AC61)</f>
        <v>48.5</v>
      </c>
      <c r="AE61" s="157">
        <f>30*AD61/140</f>
        <v>10.392857142857142</v>
      </c>
      <c r="AF61" s="159">
        <v>2</v>
      </c>
      <c r="AG61" s="149"/>
      <c r="AH61" s="149"/>
      <c r="AI61" s="151">
        <f>30*AH61/50</f>
        <v>0</v>
      </c>
      <c r="AJ61" s="145">
        <f>I61+AE61+AF61-AG61</f>
        <v>40.10714285714286</v>
      </c>
      <c r="AK61" s="145">
        <f>I61+AE61+AI61+AF61-AG61</f>
        <v>40.10714285714286</v>
      </c>
      <c r="AL61" s="147">
        <v>2</v>
      </c>
      <c r="AM61" s="147">
        <v>1</v>
      </c>
      <c r="AN61" s="141"/>
      <c r="AO61" s="141"/>
      <c r="AP61" s="143"/>
    </row>
    <row r="62" spans="1:42" ht="12.75">
      <c r="A62" s="164"/>
      <c r="B62" s="166"/>
      <c r="C62" s="168"/>
      <c r="D62" s="170"/>
      <c r="E62" s="156"/>
      <c r="F62" s="162"/>
      <c r="G62" s="156"/>
      <c r="H62" s="162"/>
      <c r="I62" s="154"/>
      <c r="J62" s="43"/>
      <c r="K62" s="42" t="s">
        <v>46</v>
      </c>
      <c r="L62" s="43"/>
      <c r="M62" s="42" t="s">
        <v>46</v>
      </c>
      <c r="N62" s="42" t="s">
        <v>72</v>
      </c>
      <c r="O62" s="42" t="s">
        <v>72</v>
      </c>
      <c r="P62" s="42" t="s">
        <v>72</v>
      </c>
      <c r="Q62" s="43"/>
      <c r="R62" s="42" t="s">
        <v>57</v>
      </c>
      <c r="S62" s="43"/>
      <c r="T62" s="43"/>
      <c r="U62" s="42" t="s">
        <v>42</v>
      </c>
      <c r="V62" s="43"/>
      <c r="W62" s="42" t="s">
        <v>46</v>
      </c>
      <c r="X62" s="47" t="s">
        <v>46</v>
      </c>
      <c r="Y62" s="43"/>
      <c r="Z62" s="43"/>
      <c r="AA62" s="43"/>
      <c r="AB62" s="43"/>
      <c r="AC62" s="43"/>
      <c r="AD62" s="156"/>
      <c r="AE62" s="158"/>
      <c r="AF62" s="160"/>
      <c r="AG62" s="150"/>
      <c r="AH62" s="150"/>
      <c r="AI62" s="152"/>
      <c r="AJ62" s="146"/>
      <c r="AK62" s="146"/>
      <c r="AL62" s="148"/>
      <c r="AM62" s="148"/>
      <c r="AN62" s="142"/>
      <c r="AO62" s="142"/>
      <c r="AP62" s="144"/>
    </row>
    <row r="63" spans="1:42" ht="12.75">
      <c r="A63" s="129">
        <v>30</v>
      </c>
      <c r="B63" s="131" t="s">
        <v>84</v>
      </c>
      <c r="C63" s="133">
        <v>32</v>
      </c>
      <c r="D63" s="135">
        <v>27</v>
      </c>
      <c r="E63" s="117">
        <v>18</v>
      </c>
      <c r="F63" s="137">
        <f>2*E63/7</f>
        <v>5.142857142857143</v>
      </c>
      <c r="G63" s="117">
        <v>2</v>
      </c>
      <c r="H63" s="137">
        <f>2*G63/7</f>
        <v>0.5714285714285714</v>
      </c>
      <c r="I63" s="139">
        <f>F63+H63</f>
        <v>5.714285714285714</v>
      </c>
      <c r="J63" s="50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2"/>
      <c r="AD63" s="123">
        <f>SUM(J63:AC63)</f>
        <v>0</v>
      </c>
      <c r="AE63" s="125">
        <f>30*AD63/140</f>
        <v>0</v>
      </c>
      <c r="AF63" s="127"/>
      <c r="AG63" s="117"/>
      <c r="AH63" s="117"/>
      <c r="AI63" s="119">
        <f>30*AH63/50</f>
        <v>0</v>
      </c>
      <c r="AJ63" s="121">
        <f>I63+AE63+AF63-AG63</f>
        <v>5.714285714285714</v>
      </c>
      <c r="AK63" s="121">
        <f>I63+AE63+AI63+AF63-AG63</f>
        <v>5.714285714285714</v>
      </c>
      <c r="AL63" s="113">
        <v>0</v>
      </c>
      <c r="AM63" s="113">
        <v>0</v>
      </c>
      <c r="AN63" s="115"/>
      <c r="AO63" s="115"/>
      <c r="AP63" s="111"/>
    </row>
    <row r="64" spans="1:42" ht="12.75">
      <c r="A64" s="130"/>
      <c r="B64" s="132"/>
      <c r="C64" s="134"/>
      <c r="D64" s="136"/>
      <c r="E64" s="124"/>
      <c r="F64" s="138"/>
      <c r="G64" s="124"/>
      <c r="H64" s="138"/>
      <c r="I64" s="140"/>
      <c r="J64" s="53"/>
      <c r="K64" s="53"/>
      <c r="L64" s="53"/>
      <c r="M64" s="53"/>
      <c r="N64" s="54"/>
      <c r="O64" s="53"/>
      <c r="P64" s="54"/>
      <c r="Q64" s="54"/>
      <c r="R64" s="53"/>
      <c r="S64" s="54"/>
      <c r="T64" s="54"/>
      <c r="U64" s="53"/>
      <c r="V64" s="54"/>
      <c r="W64" s="54"/>
      <c r="X64" s="55"/>
      <c r="Y64" s="54"/>
      <c r="Z64" s="54"/>
      <c r="AA64" s="54"/>
      <c r="AB64" s="54"/>
      <c r="AC64" s="54"/>
      <c r="AD64" s="124"/>
      <c r="AE64" s="126"/>
      <c r="AF64" s="128"/>
      <c r="AG64" s="118"/>
      <c r="AH64" s="118"/>
      <c r="AI64" s="120"/>
      <c r="AJ64" s="122"/>
      <c r="AK64" s="122"/>
      <c r="AL64" s="114"/>
      <c r="AM64" s="114"/>
      <c r="AN64" s="116"/>
      <c r="AO64" s="116"/>
      <c r="AP64" s="112"/>
    </row>
    <row r="65" spans="1:42" ht="12.75">
      <c r="A65" s="103">
        <v>31</v>
      </c>
      <c r="B65" s="105" t="s">
        <v>85</v>
      </c>
      <c r="C65" s="107">
        <v>33</v>
      </c>
      <c r="D65" s="109">
        <v>39</v>
      </c>
      <c r="E65" s="89"/>
      <c r="F65" s="101">
        <f>2*E65/7</f>
        <v>0</v>
      </c>
      <c r="G65" s="89"/>
      <c r="H65" s="101">
        <f>2*G65/7</f>
        <v>0</v>
      </c>
      <c r="I65" s="93">
        <f>F65+H65</f>
        <v>0</v>
      </c>
      <c r="J65" s="27"/>
      <c r="K65" s="28"/>
      <c r="L65" s="28"/>
      <c r="M65" s="28"/>
      <c r="N65" s="28"/>
      <c r="O65" s="28"/>
      <c r="P65" s="28"/>
      <c r="Q65" s="28">
        <v>0</v>
      </c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44"/>
      <c r="AD65" s="95">
        <f>SUM(J65:AC65)</f>
        <v>0</v>
      </c>
      <c r="AE65" s="97">
        <f>30*AD65/140</f>
        <v>0</v>
      </c>
      <c r="AF65" s="99"/>
      <c r="AG65" s="89"/>
      <c r="AH65" s="89"/>
      <c r="AI65" s="91">
        <f>30*AH65/50</f>
        <v>0</v>
      </c>
      <c r="AJ65" s="85">
        <f>I65+AE65+AF65-AG65</f>
        <v>0</v>
      </c>
      <c r="AK65" s="85">
        <f>I65+AE65+AI65+AF65-AG65</f>
        <v>0</v>
      </c>
      <c r="AL65" s="87">
        <v>0</v>
      </c>
      <c r="AM65" s="87">
        <v>0</v>
      </c>
      <c r="AN65" s="81"/>
      <c r="AO65" s="81"/>
      <c r="AP65" s="83"/>
    </row>
    <row r="66" spans="1:42" ht="13.5" thickBot="1">
      <c r="A66" s="104"/>
      <c r="B66" s="106"/>
      <c r="C66" s="108"/>
      <c r="D66" s="110"/>
      <c r="E66" s="96"/>
      <c r="F66" s="102"/>
      <c r="G66" s="96"/>
      <c r="H66" s="102"/>
      <c r="I66" s="94"/>
      <c r="J66" s="31"/>
      <c r="K66" s="31"/>
      <c r="L66" s="31"/>
      <c r="M66" s="31"/>
      <c r="N66" s="31"/>
      <c r="O66" s="31"/>
      <c r="P66" s="31"/>
      <c r="Q66" s="30" t="s">
        <v>42</v>
      </c>
      <c r="R66" s="31"/>
      <c r="S66" s="31"/>
      <c r="T66" s="31"/>
      <c r="U66" s="31"/>
      <c r="V66" s="31"/>
      <c r="W66" s="31"/>
      <c r="X66" s="46"/>
      <c r="Y66" s="31"/>
      <c r="Z66" s="31"/>
      <c r="AA66" s="31"/>
      <c r="AB66" s="31"/>
      <c r="AC66" s="31"/>
      <c r="AD66" s="96"/>
      <c r="AE66" s="98"/>
      <c r="AF66" s="100"/>
      <c r="AG66" s="90"/>
      <c r="AH66" s="90"/>
      <c r="AI66" s="92"/>
      <c r="AJ66" s="86"/>
      <c r="AK66" s="86"/>
      <c r="AL66" s="88"/>
      <c r="AM66" s="88"/>
      <c r="AN66" s="82"/>
      <c r="AO66" s="82"/>
      <c r="AP66" s="84"/>
    </row>
    <row r="67" spans="1:42" ht="12.75">
      <c r="A67" s="57"/>
      <c r="B67" s="58"/>
      <c r="C67" s="59"/>
      <c r="D67" s="60">
        <f aca="true" t="shared" si="0" ref="D67:AN67">AVERAGE(D5:D66)</f>
        <v>46</v>
      </c>
      <c r="E67" s="61">
        <f t="shared" si="0"/>
        <v>36.36206896551724</v>
      </c>
      <c r="F67" s="61">
        <f t="shared" si="0"/>
        <v>9.718894009216589</v>
      </c>
      <c r="G67" s="61">
        <f t="shared" si="0"/>
        <v>29.696153846153848</v>
      </c>
      <c r="H67" s="61">
        <f t="shared" si="0"/>
        <v>7.1161290322580655</v>
      </c>
      <c r="I67" s="62">
        <f t="shared" si="0"/>
        <v>16.83502304147465</v>
      </c>
      <c r="J67" s="63">
        <f t="shared" si="0"/>
        <v>1.78125</v>
      </c>
      <c r="K67" s="64">
        <f t="shared" si="0"/>
        <v>1.7916666666666667</v>
      </c>
      <c r="L67" s="65">
        <f t="shared" si="0"/>
        <v>1.78125</v>
      </c>
      <c r="M67" s="65">
        <f t="shared" si="0"/>
        <v>1.608695652173913</v>
      </c>
      <c r="N67" s="65">
        <f t="shared" si="0"/>
        <v>6.45</v>
      </c>
      <c r="O67" s="65">
        <f t="shared" si="0"/>
        <v>4.904761904761905</v>
      </c>
      <c r="P67" s="65">
        <f t="shared" si="0"/>
        <v>4.722222222222222</v>
      </c>
      <c r="Q67" s="65">
        <f t="shared" si="0"/>
        <v>5.520833333333333</v>
      </c>
      <c r="R67" s="65">
        <f t="shared" si="0"/>
        <v>4.12962962962963</v>
      </c>
      <c r="S67" s="65">
        <f t="shared" si="0"/>
        <v>2.5</v>
      </c>
      <c r="T67" s="65">
        <f t="shared" si="0"/>
        <v>5.956521739130435</v>
      </c>
      <c r="U67" s="65">
        <f t="shared" si="0"/>
        <v>5.684210526315789</v>
      </c>
      <c r="V67" s="65">
        <f t="shared" si="0"/>
        <v>7.722222222222222</v>
      </c>
      <c r="W67" s="65">
        <f t="shared" si="0"/>
        <v>6.764705882352941</v>
      </c>
      <c r="X67" s="65">
        <f t="shared" si="0"/>
        <v>4.6923076923076925</v>
      </c>
      <c r="Y67" s="65">
        <f t="shared" si="0"/>
        <v>2.866666666666667</v>
      </c>
      <c r="Z67" s="65">
        <f t="shared" si="0"/>
        <v>3.0222222222222226</v>
      </c>
      <c r="AA67" s="65">
        <f t="shared" si="0"/>
        <v>2</v>
      </c>
      <c r="AB67" s="65">
        <f t="shared" si="0"/>
        <v>10</v>
      </c>
      <c r="AC67" s="65">
        <f t="shared" si="0"/>
        <v>10</v>
      </c>
      <c r="AD67" s="66">
        <f t="shared" si="0"/>
        <v>47.454838709677425</v>
      </c>
      <c r="AE67" s="62">
        <f t="shared" si="0"/>
        <v>10.168894009216588</v>
      </c>
      <c r="AF67" s="67">
        <f t="shared" si="0"/>
        <v>3.78125</v>
      </c>
      <c r="AG67" s="61">
        <f t="shared" si="0"/>
        <v>1.6666666666666667</v>
      </c>
      <c r="AH67" s="61" t="e">
        <f t="shared" si="0"/>
        <v>#DIV/0!</v>
      </c>
      <c r="AI67" s="68">
        <f t="shared" si="0"/>
        <v>0</v>
      </c>
      <c r="AJ67" s="62">
        <f t="shared" si="0"/>
        <v>28.7942396313364</v>
      </c>
      <c r="AK67" s="69">
        <f t="shared" si="0"/>
        <v>28.7942396313364</v>
      </c>
      <c r="AL67" s="66">
        <f t="shared" si="0"/>
        <v>0.9032258064516129</v>
      </c>
      <c r="AM67" s="66">
        <f t="shared" si="0"/>
        <v>0.5161290322580645</v>
      </c>
      <c r="AN67" s="68" t="e">
        <f t="shared" si="0"/>
        <v>#DIV/0!</v>
      </c>
      <c r="AO67" s="68"/>
      <c r="AP67" s="68" t="e">
        <f>AVERAGE(AP5:AP66)</f>
        <v>#DIV/0!</v>
      </c>
    </row>
    <row r="68" spans="1:42" ht="13.5" thickBot="1">
      <c r="A68" s="70"/>
      <c r="B68" s="71"/>
      <c r="C68" s="72"/>
      <c r="D68" s="73">
        <f aca="true" t="shared" si="1" ref="D68:AN68">MEDIAN(D5:D66)</f>
        <v>48</v>
      </c>
      <c r="E68" s="74">
        <f t="shared" si="1"/>
        <v>37.8</v>
      </c>
      <c r="F68" s="74">
        <f t="shared" si="1"/>
        <v>10.285714285714286</v>
      </c>
      <c r="G68" s="74">
        <f t="shared" si="1"/>
        <v>28</v>
      </c>
      <c r="H68" s="74">
        <f t="shared" si="1"/>
        <v>5.942857142857143</v>
      </c>
      <c r="I68" s="75">
        <f t="shared" si="1"/>
        <v>15.971428571428572</v>
      </c>
      <c r="J68" s="76">
        <f t="shared" si="1"/>
        <v>2.25</v>
      </c>
      <c r="K68" s="77">
        <f t="shared" si="1"/>
        <v>2.25</v>
      </c>
      <c r="L68" s="74">
        <f t="shared" si="1"/>
        <v>2.25</v>
      </c>
      <c r="M68" s="74">
        <f t="shared" si="1"/>
        <v>2.25</v>
      </c>
      <c r="N68" s="74">
        <f t="shared" si="1"/>
        <v>8.5</v>
      </c>
      <c r="O68" s="74">
        <f t="shared" si="1"/>
        <v>4</v>
      </c>
      <c r="P68" s="74">
        <f t="shared" si="1"/>
        <v>5.5</v>
      </c>
      <c r="Q68" s="74">
        <f t="shared" si="1"/>
        <v>5.25</v>
      </c>
      <c r="R68" s="74">
        <f t="shared" si="1"/>
        <v>4</v>
      </c>
      <c r="S68" s="74">
        <f t="shared" si="1"/>
        <v>3</v>
      </c>
      <c r="T68" s="74">
        <f t="shared" si="1"/>
        <v>8</v>
      </c>
      <c r="U68" s="74">
        <f t="shared" si="1"/>
        <v>8</v>
      </c>
      <c r="V68" s="74">
        <f t="shared" si="1"/>
        <v>10</v>
      </c>
      <c r="W68" s="74">
        <f t="shared" si="1"/>
        <v>9</v>
      </c>
      <c r="X68" s="74">
        <f t="shared" si="1"/>
        <v>5</v>
      </c>
      <c r="Y68" s="74">
        <f t="shared" si="1"/>
        <v>3.6</v>
      </c>
      <c r="Z68" s="74">
        <f t="shared" si="1"/>
        <v>4</v>
      </c>
      <c r="AA68" s="74">
        <f t="shared" si="1"/>
        <v>2</v>
      </c>
      <c r="AB68" s="74">
        <f t="shared" si="1"/>
        <v>10</v>
      </c>
      <c r="AC68" s="74">
        <f t="shared" si="1"/>
        <v>10</v>
      </c>
      <c r="AD68" s="74">
        <f t="shared" si="1"/>
        <v>27</v>
      </c>
      <c r="AE68" s="78">
        <f t="shared" si="1"/>
        <v>5.785714285714286</v>
      </c>
      <c r="AF68" s="76">
        <f t="shared" si="1"/>
        <v>1.75</v>
      </c>
      <c r="AG68" s="74">
        <f t="shared" si="1"/>
        <v>2</v>
      </c>
      <c r="AH68" s="74" t="e">
        <f t="shared" si="1"/>
        <v>#NUM!</v>
      </c>
      <c r="AI68" s="78">
        <f t="shared" si="1"/>
        <v>0</v>
      </c>
      <c r="AJ68" s="75">
        <f t="shared" si="1"/>
        <v>22.871428571428574</v>
      </c>
      <c r="AK68" s="79">
        <f t="shared" si="1"/>
        <v>22.871428571428574</v>
      </c>
      <c r="AL68" s="80">
        <f t="shared" si="1"/>
        <v>0</v>
      </c>
      <c r="AM68" s="80">
        <f t="shared" si="1"/>
        <v>0</v>
      </c>
      <c r="AN68" s="78" t="e">
        <f t="shared" si="1"/>
        <v>#NUM!</v>
      </c>
      <c r="AO68" s="78"/>
      <c r="AP68" s="78" t="e">
        <f>MEDIAN(AP5:AP66)</f>
        <v>#NUM!</v>
      </c>
    </row>
  </sheetData>
  <mergeCells count="715">
    <mergeCell ref="A1:A3"/>
    <mergeCell ref="B1:B3"/>
    <mergeCell ref="C1:C3"/>
    <mergeCell ref="D1:D3"/>
    <mergeCell ref="E1:I1"/>
    <mergeCell ref="AD1:AD3"/>
    <mergeCell ref="AE1:AE3"/>
    <mergeCell ref="AF1:AF3"/>
    <mergeCell ref="E2:F2"/>
    <mergeCell ref="G2:H2"/>
    <mergeCell ref="I2:I3"/>
    <mergeCell ref="J2:M2"/>
    <mergeCell ref="N2:N3"/>
    <mergeCell ref="O2:O3"/>
    <mergeCell ref="AG1:AG3"/>
    <mergeCell ref="AH1:AI2"/>
    <mergeCell ref="AJ1:AJ3"/>
    <mergeCell ref="AK1:AK3"/>
    <mergeCell ref="AP1:AP3"/>
    <mergeCell ref="AL1:AL3"/>
    <mergeCell ref="AM1:AM3"/>
    <mergeCell ref="AN1:AN3"/>
    <mergeCell ref="AO1:AO3"/>
    <mergeCell ref="P2:P3"/>
    <mergeCell ref="Q2:Q3"/>
    <mergeCell ref="R2:S2"/>
    <mergeCell ref="T2:T3"/>
    <mergeCell ref="U2:U3"/>
    <mergeCell ref="V2:V3"/>
    <mergeCell ref="W2:W3"/>
    <mergeCell ref="X2:X3"/>
    <mergeCell ref="Y2:AA2"/>
    <mergeCell ref="AB2:AC2"/>
    <mergeCell ref="A5:A6"/>
    <mergeCell ref="B5:B6"/>
    <mergeCell ref="C5:C6"/>
    <mergeCell ref="D5:D6"/>
    <mergeCell ref="E5:E6"/>
    <mergeCell ref="F5:F6"/>
    <mergeCell ref="G5:G6"/>
    <mergeCell ref="H5:H6"/>
    <mergeCell ref="AJ5:AJ6"/>
    <mergeCell ref="I5:I6"/>
    <mergeCell ref="AD5:AD6"/>
    <mergeCell ref="AE5:AE6"/>
    <mergeCell ref="AF5:AF6"/>
    <mergeCell ref="I7:I8"/>
    <mergeCell ref="AO5:AO6"/>
    <mergeCell ref="AP5:AP6"/>
    <mergeCell ref="AK5:AK6"/>
    <mergeCell ref="AL5:AL6"/>
    <mergeCell ref="AM5:AM6"/>
    <mergeCell ref="AN5:AN6"/>
    <mergeCell ref="AG5:AG6"/>
    <mergeCell ref="AH5:AH6"/>
    <mergeCell ref="AI5:AI6"/>
    <mergeCell ref="E7:E8"/>
    <mergeCell ref="F7:F8"/>
    <mergeCell ref="G7:G8"/>
    <mergeCell ref="H7:H8"/>
    <mergeCell ref="A7:A8"/>
    <mergeCell ref="B7:B8"/>
    <mergeCell ref="C7:C8"/>
    <mergeCell ref="D7:D8"/>
    <mergeCell ref="AD7:AD8"/>
    <mergeCell ref="AE7:AE8"/>
    <mergeCell ref="AF7:AF8"/>
    <mergeCell ref="AG7:AG8"/>
    <mergeCell ref="AH7:AH8"/>
    <mergeCell ref="AI7:AI8"/>
    <mergeCell ref="AJ7:AJ8"/>
    <mergeCell ref="AK7:AK8"/>
    <mergeCell ref="AP7:AP8"/>
    <mergeCell ref="AL7:AL8"/>
    <mergeCell ref="AM7:AM8"/>
    <mergeCell ref="AN7:AN8"/>
    <mergeCell ref="AO7:AO8"/>
    <mergeCell ref="A9:A10"/>
    <mergeCell ref="B9:B10"/>
    <mergeCell ref="C9:C10"/>
    <mergeCell ref="D9:D10"/>
    <mergeCell ref="E9:E10"/>
    <mergeCell ref="F9:F10"/>
    <mergeCell ref="G9:G10"/>
    <mergeCell ref="H9:H10"/>
    <mergeCell ref="AJ9:AJ10"/>
    <mergeCell ref="I9:I10"/>
    <mergeCell ref="AD9:AD10"/>
    <mergeCell ref="AE9:AE10"/>
    <mergeCell ref="AF9:AF10"/>
    <mergeCell ref="I11:I12"/>
    <mergeCell ref="AO9:AO10"/>
    <mergeCell ref="AP9:AP10"/>
    <mergeCell ref="AK9:AK10"/>
    <mergeCell ref="AL9:AL10"/>
    <mergeCell ref="AM9:AM10"/>
    <mergeCell ref="AN9:AN10"/>
    <mergeCell ref="AG9:AG10"/>
    <mergeCell ref="AH9:AH10"/>
    <mergeCell ref="AI9:AI10"/>
    <mergeCell ref="E11:E12"/>
    <mergeCell ref="F11:F12"/>
    <mergeCell ref="G11:G12"/>
    <mergeCell ref="H11:H12"/>
    <mergeCell ref="A11:A12"/>
    <mergeCell ref="B11:B12"/>
    <mergeCell ref="C11:C12"/>
    <mergeCell ref="D11:D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P11:AP12"/>
    <mergeCell ref="AL11:AL12"/>
    <mergeCell ref="AM11:AM12"/>
    <mergeCell ref="AN11:AN12"/>
    <mergeCell ref="AO11:AO12"/>
    <mergeCell ref="A13:A14"/>
    <mergeCell ref="B13:B14"/>
    <mergeCell ref="C13:C14"/>
    <mergeCell ref="D13:D14"/>
    <mergeCell ref="E13:E14"/>
    <mergeCell ref="F13:F14"/>
    <mergeCell ref="G13:G14"/>
    <mergeCell ref="H13:H14"/>
    <mergeCell ref="AJ13:AJ14"/>
    <mergeCell ref="I13:I14"/>
    <mergeCell ref="AD13:AD14"/>
    <mergeCell ref="AE13:AE14"/>
    <mergeCell ref="AF13:AF14"/>
    <mergeCell ref="I15:I16"/>
    <mergeCell ref="AO13:AO14"/>
    <mergeCell ref="AP13:AP14"/>
    <mergeCell ref="AK13:AK14"/>
    <mergeCell ref="AL13:AL14"/>
    <mergeCell ref="AM13:AM14"/>
    <mergeCell ref="AN13:AN14"/>
    <mergeCell ref="AG13:AG14"/>
    <mergeCell ref="AH13:AH14"/>
    <mergeCell ref="AI13:AI14"/>
    <mergeCell ref="E15:E16"/>
    <mergeCell ref="F15:F16"/>
    <mergeCell ref="G15:G16"/>
    <mergeCell ref="H15:H16"/>
    <mergeCell ref="A15:A16"/>
    <mergeCell ref="B15:B16"/>
    <mergeCell ref="C15:C16"/>
    <mergeCell ref="D15:D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P15:AP16"/>
    <mergeCell ref="AL15:AL16"/>
    <mergeCell ref="AM15:AM16"/>
    <mergeCell ref="AN15:AN16"/>
    <mergeCell ref="AO15:AO16"/>
    <mergeCell ref="A17:A18"/>
    <mergeCell ref="B17:B18"/>
    <mergeCell ref="C17:C18"/>
    <mergeCell ref="D17:D18"/>
    <mergeCell ref="E17:E18"/>
    <mergeCell ref="F17:F18"/>
    <mergeCell ref="G17:G18"/>
    <mergeCell ref="H17:H18"/>
    <mergeCell ref="AJ17:AJ18"/>
    <mergeCell ref="I17:I18"/>
    <mergeCell ref="AD17:AD18"/>
    <mergeCell ref="AE17:AE18"/>
    <mergeCell ref="AF17:AF18"/>
    <mergeCell ref="I19:I20"/>
    <mergeCell ref="AO17:AO18"/>
    <mergeCell ref="AP17:AP18"/>
    <mergeCell ref="AK17:AK18"/>
    <mergeCell ref="AL17:AL18"/>
    <mergeCell ref="AM17:AM18"/>
    <mergeCell ref="AN17:AN18"/>
    <mergeCell ref="AG17:AG18"/>
    <mergeCell ref="AH17:AH18"/>
    <mergeCell ref="AI17:AI18"/>
    <mergeCell ref="E19:E20"/>
    <mergeCell ref="F19:F20"/>
    <mergeCell ref="G19:G20"/>
    <mergeCell ref="H19:H20"/>
    <mergeCell ref="A19:A20"/>
    <mergeCell ref="B19:B20"/>
    <mergeCell ref="C19:C20"/>
    <mergeCell ref="D19:D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P19:AP20"/>
    <mergeCell ref="AL19:AL20"/>
    <mergeCell ref="AM19:AM20"/>
    <mergeCell ref="AN19:AN20"/>
    <mergeCell ref="AO19:AO20"/>
    <mergeCell ref="A21:A22"/>
    <mergeCell ref="B21:B22"/>
    <mergeCell ref="C21:C22"/>
    <mergeCell ref="D21:D22"/>
    <mergeCell ref="E21:E22"/>
    <mergeCell ref="F21:F22"/>
    <mergeCell ref="G21:G22"/>
    <mergeCell ref="H21:H22"/>
    <mergeCell ref="AJ21:AJ22"/>
    <mergeCell ref="I21:I22"/>
    <mergeCell ref="AD21:AD22"/>
    <mergeCell ref="AE21:AE22"/>
    <mergeCell ref="AF21:AF22"/>
    <mergeCell ref="I23:I24"/>
    <mergeCell ref="AO21:AO22"/>
    <mergeCell ref="AP21:AP22"/>
    <mergeCell ref="AK21:AK22"/>
    <mergeCell ref="AL21:AL22"/>
    <mergeCell ref="AM21:AM22"/>
    <mergeCell ref="AN21:AN22"/>
    <mergeCell ref="AG21:AG22"/>
    <mergeCell ref="AH21:AH22"/>
    <mergeCell ref="AI21:AI22"/>
    <mergeCell ref="E23:E24"/>
    <mergeCell ref="F23:F24"/>
    <mergeCell ref="G23:G24"/>
    <mergeCell ref="H23:H24"/>
    <mergeCell ref="A23:A24"/>
    <mergeCell ref="B23:B24"/>
    <mergeCell ref="C23:C24"/>
    <mergeCell ref="D23:D24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P23:AP24"/>
    <mergeCell ref="AL23:AL24"/>
    <mergeCell ref="AM23:AM24"/>
    <mergeCell ref="AN23:AN24"/>
    <mergeCell ref="AO23:AO24"/>
    <mergeCell ref="A25:A26"/>
    <mergeCell ref="B25:B26"/>
    <mergeCell ref="C25:C26"/>
    <mergeCell ref="D25:D26"/>
    <mergeCell ref="E25:E26"/>
    <mergeCell ref="F25:F26"/>
    <mergeCell ref="G25:G26"/>
    <mergeCell ref="H25:H26"/>
    <mergeCell ref="AJ25:AJ26"/>
    <mergeCell ref="I25:I26"/>
    <mergeCell ref="AD25:AD26"/>
    <mergeCell ref="AE25:AE26"/>
    <mergeCell ref="AF25:AF26"/>
    <mergeCell ref="I27:I28"/>
    <mergeCell ref="AO25:AO26"/>
    <mergeCell ref="AP25:AP26"/>
    <mergeCell ref="AK25:AK26"/>
    <mergeCell ref="AL25:AL26"/>
    <mergeCell ref="AM25:AM26"/>
    <mergeCell ref="AN25:AN26"/>
    <mergeCell ref="AG25:AG26"/>
    <mergeCell ref="AH25:AH26"/>
    <mergeCell ref="AI25:AI26"/>
    <mergeCell ref="E27:E28"/>
    <mergeCell ref="F27:F28"/>
    <mergeCell ref="G27:G28"/>
    <mergeCell ref="H27:H28"/>
    <mergeCell ref="A27:A28"/>
    <mergeCell ref="B27:B28"/>
    <mergeCell ref="C27:C28"/>
    <mergeCell ref="D27:D28"/>
    <mergeCell ref="AD27:AD28"/>
    <mergeCell ref="AE27:AE28"/>
    <mergeCell ref="AF27:AF28"/>
    <mergeCell ref="AG27:AG28"/>
    <mergeCell ref="AH27:AH28"/>
    <mergeCell ref="AI27:AI28"/>
    <mergeCell ref="AJ27:AJ28"/>
    <mergeCell ref="AK27:AK28"/>
    <mergeCell ref="AP27:AP28"/>
    <mergeCell ref="AL27:AL28"/>
    <mergeCell ref="AM27:AM28"/>
    <mergeCell ref="AN27:AN28"/>
    <mergeCell ref="AO27:AO28"/>
    <mergeCell ref="A29:A30"/>
    <mergeCell ref="B29:B30"/>
    <mergeCell ref="C29:C30"/>
    <mergeCell ref="D29:D30"/>
    <mergeCell ref="E29:E30"/>
    <mergeCell ref="F29:F30"/>
    <mergeCell ref="G29:G30"/>
    <mergeCell ref="H29:H30"/>
    <mergeCell ref="AJ29:AJ30"/>
    <mergeCell ref="I29:I30"/>
    <mergeCell ref="AD29:AD30"/>
    <mergeCell ref="AE29:AE30"/>
    <mergeCell ref="AF29:AF30"/>
    <mergeCell ref="I31:I32"/>
    <mergeCell ref="AO29:AO30"/>
    <mergeCell ref="AP29:AP30"/>
    <mergeCell ref="AK29:AK30"/>
    <mergeCell ref="AL29:AL30"/>
    <mergeCell ref="AM29:AM30"/>
    <mergeCell ref="AN29:AN30"/>
    <mergeCell ref="AG29:AG30"/>
    <mergeCell ref="AH29:AH30"/>
    <mergeCell ref="AI29:AI30"/>
    <mergeCell ref="E31:E32"/>
    <mergeCell ref="F31:F32"/>
    <mergeCell ref="G31:G32"/>
    <mergeCell ref="H31:H32"/>
    <mergeCell ref="A31:A32"/>
    <mergeCell ref="B31:B32"/>
    <mergeCell ref="C31:C32"/>
    <mergeCell ref="D31:D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P31:AP32"/>
    <mergeCell ref="AL31:AL32"/>
    <mergeCell ref="AM31:AM32"/>
    <mergeCell ref="AN31:AN32"/>
    <mergeCell ref="AO31:AO32"/>
    <mergeCell ref="A33:A34"/>
    <mergeCell ref="B33:B34"/>
    <mergeCell ref="C33:C34"/>
    <mergeCell ref="D33:D34"/>
    <mergeCell ref="E33:E34"/>
    <mergeCell ref="F33:F34"/>
    <mergeCell ref="G33:G34"/>
    <mergeCell ref="H33:H34"/>
    <mergeCell ref="AJ33:AJ34"/>
    <mergeCell ref="I33:I34"/>
    <mergeCell ref="AD33:AD34"/>
    <mergeCell ref="AE33:AE34"/>
    <mergeCell ref="AF33:AF34"/>
    <mergeCell ref="I35:I36"/>
    <mergeCell ref="AO33:AO34"/>
    <mergeCell ref="AP33:AP34"/>
    <mergeCell ref="AK33:AK34"/>
    <mergeCell ref="AL33:AL34"/>
    <mergeCell ref="AM33:AM34"/>
    <mergeCell ref="AN33:AN34"/>
    <mergeCell ref="AG33:AG34"/>
    <mergeCell ref="AH33:AH34"/>
    <mergeCell ref="AI33:AI34"/>
    <mergeCell ref="E35:E36"/>
    <mergeCell ref="F35:F36"/>
    <mergeCell ref="G35:G36"/>
    <mergeCell ref="H35:H36"/>
    <mergeCell ref="A35:A36"/>
    <mergeCell ref="B35:B36"/>
    <mergeCell ref="C35:C36"/>
    <mergeCell ref="D35:D36"/>
    <mergeCell ref="AD35:AD36"/>
    <mergeCell ref="AE35:AE36"/>
    <mergeCell ref="AF35:AF36"/>
    <mergeCell ref="AG35:AG36"/>
    <mergeCell ref="AH35:AH36"/>
    <mergeCell ref="AI35:AI36"/>
    <mergeCell ref="AJ35:AJ36"/>
    <mergeCell ref="AK35:AK36"/>
    <mergeCell ref="AP35:AP36"/>
    <mergeCell ref="AL35:AL36"/>
    <mergeCell ref="AM35:AM36"/>
    <mergeCell ref="AN35:AN36"/>
    <mergeCell ref="AO35:AO36"/>
    <mergeCell ref="A37:A38"/>
    <mergeCell ref="B37:B38"/>
    <mergeCell ref="C37:C38"/>
    <mergeCell ref="D37:D38"/>
    <mergeCell ref="E37:E38"/>
    <mergeCell ref="F37:F38"/>
    <mergeCell ref="G37:G38"/>
    <mergeCell ref="H37:H38"/>
    <mergeCell ref="AJ37:AJ38"/>
    <mergeCell ref="I37:I38"/>
    <mergeCell ref="AD37:AD38"/>
    <mergeCell ref="AE37:AE38"/>
    <mergeCell ref="AF37:AF38"/>
    <mergeCell ref="I39:I40"/>
    <mergeCell ref="AO37:AO38"/>
    <mergeCell ref="AP37:AP38"/>
    <mergeCell ref="AK37:AK38"/>
    <mergeCell ref="AL37:AL38"/>
    <mergeCell ref="AM37:AM38"/>
    <mergeCell ref="AN37:AN38"/>
    <mergeCell ref="AG37:AG38"/>
    <mergeCell ref="AH37:AH38"/>
    <mergeCell ref="AI37:AI38"/>
    <mergeCell ref="E39:E40"/>
    <mergeCell ref="F39:F40"/>
    <mergeCell ref="G39:G40"/>
    <mergeCell ref="H39:H40"/>
    <mergeCell ref="A39:A40"/>
    <mergeCell ref="B39:B40"/>
    <mergeCell ref="C39:C40"/>
    <mergeCell ref="D39:D40"/>
    <mergeCell ref="AD39:AD40"/>
    <mergeCell ref="AE39:AE40"/>
    <mergeCell ref="AF39:AF40"/>
    <mergeCell ref="AG39:AG40"/>
    <mergeCell ref="AH39:AH40"/>
    <mergeCell ref="AI39:AI40"/>
    <mergeCell ref="AJ39:AJ40"/>
    <mergeCell ref="AK39:AK40"/>
    <mergeCell ref="AP39:AP40"/>
    <mergeCell ref="AL39:AL40"/>
    <mergeCell ref="AM39:AM40"/>
    <mergeCell ref="AN39:AN40"/>
    <mergeCell ref="AO39:AO40"/>
    <mergeCell ref="A41:A42"/>
    <mergeCell ref="B41:B42"/>
    <mergeCell ref="C41:C42"/>
    <mergeCell ref="D41:D42"/>
    <mergeCell ref="E41:E42"/>
    <mergeCell ref="F41:F42"/>
    <mergeCell ref="G41:G42"/>
    <mergeCell ref="H41:H42"/>
    <mergeCell ref="AJ41:AJ42"/>
    <mergeCell ref="I41:I42"/>
    <mergeCell ref="AD41:AD42"/>
    <mergeCell ref="AE41:AE42"/>
    <mergeCell ref="AF41:AF42"/>
    <mergeCell ref="I43:I44"/>
    <mergeCell ref="AO41:AO42"/>
    <mergeCell ref="AP41:AP42"/>
    <mergeCell ref="AK41:AK42"/>
    <mergeCell ref="AL41:AL42"/>
    <mergeCell ref="AM41:AM42"/>
    <mergeCell ref="AN41:AN42"/>
    <mergeCell ref="AG41:AG42"/>
    <mergeCell ref="AH41:AH42"/>
    <mergeCell ref="AI41:AI42"/>
    <mergeCell ref="E43:E44"/>
    <mergeCell ref="F43:F44"/>
    <mergeCell ref="G43:G44"/>
    <mergeCell ref="H43:H44"/>
    <mergeCell ref="A43:A44"/>
    <mergeCell ref="B43:B44"/>
    <mergeCell ref="C43:C44"/>
    <mergeCell ref="D43:D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AP43:AP44"/>
    <mergeCell ref="AL43:AL44"/>
    <mergeCell ref="AM43:AM44"/>
    <mergeCell ref="AN43:AN44"/>
    <mergeCell ref="AO43:AO44"/>
    <mergeCell ref="A45:A46"/>
    <mergeCell ref="B45:B46"/>
    <mergeCell ref="C45:C46"/>
    <mergeCell ref="D45:D46"/>
    <mergeCell ref="E45:E46"/>
    <mergeCell ref="F45:F46"/>
    <mergeCell ref="G45:G46"/>
    <mergeCell ref="H45:H46"/>
    <mergeCell ref="AJ45:AJ46"/>
    <mergeCell ref="I45:I46"/>
    <mergeCell ref="AD45:AD46"/>
    <mergeCell ref="AE45:AE46"/>
    <mergeCell ref="AF45:AF46"/>
    <mergeCell ref="I47:I48"/>
    <mergeCell ref="AO45:AO46"/>
    <mergeCell ref="AP45:AP46"/>
    <mergeCell ref="AK45:AK46"/>
    <mergeCell ref="AL45:AL46"/>
    <mergeCell ref="AM45:AM46"/>
    <mergeCell ref="AN45:AN46"/>
    <mergeCell ref="AG45:AG46"/>
    <mergeCell ref="AH45:AH46"/>
    <mergeCell ref="AI45:AI46"/>
    <mergeCell ref="E47:E48"/>
    <mergeCell ref="F47:F48"/>
    <mergeCell ref="G47:G48"/>
    <mergeCell ref="H47:H48"/>
    <mergeCell ref="A47:A48"/>
    <mergeCell ref="B47:B48"/>
    <mergeCell ref="C47:C48"/>
    <mergeCell ref="D47:D48"/>
    <mergeCell ref="AD47:AD48"/>
    <mergeCell ref="AE47:AE48"/>
    <mergeCell ref="AF47:AF48"/>
    <mergeCell ref="AG47:AG48"/>
    <mergeCell ref="AH47:AH48"/>
    <mergeCell ref="AI47:AI48"/>
    <mergeCell ref="AJ47:AJ48"/>
    <mergeCell ref="AK47:AK48"/>
    <mergeCell ref="AP47:AP48"/>
    <mergeCell ref="AL47:AL48"/>
    <mergeCell ref="AM47:AM48"/>
    <mergeCell ref="AN47:AN48"/>
    <mergeCell ref="AO47:AO48"/>
    <mergeCell ref="A49:A50"/>
    <mergeCell ref="B49:B50"/>
    <mergeCell ref="C49:C50"/>
    <mergeCell ref="D49:D50"/>
    <mergeCell ref="E49:E50"/>
    <mergeCell ref="F49:F50"/>
    <mergeCell ref="G49:G50"/>
    <mergeCell ref="H49:H50"/>
    <mergeCell ref="AJ49:AJ50"/>
    <mergeCell ref="I49:I50"/>
    <mergeCell ref="AD49:AD50"/>
    <mergeCell ref="AE49:AE50"/>
    <mergeCell ref="AF49:AF50"/>
    <mergeCell ref="I51:I52"/>
    <mergeCell ref="AO49:AO50"/>
    <mergeCell ref="AP49:AP50"/>
    <mergeCell ref="AK49:AK50"/>
    <mergeCell ref="AL49:AL50"/>
    <mergeCell ref="AM49:AM50"/>
    <mergeCell ref="AN49:AN50"/>
    <mergeCell ref="AG49:AG50"/>
    <mergeCell ref="AH49:AH50"/>
    <mergeCell ref="AI49:AI50"/>
    <mergeCell ref="E51:E52"/>
    <mergeCell ref="F51:F52"/>
    <mergeCell ref="G51:G52"/>
    <mergeCell ref="H51:H52"/>
    <mergeCell ref="A51:A52"/>
    <mergeCell ref="B51:B52"/>
    <mergeCell ref="C51:C52"/>
    <mergeCell ref="D51:D52"/>
    <mergeCell ref="AD51:AD52"/>
    <mergeCell ref="AE51:AE52"/>
    <mergeCell ref="AF51:AF52"/>
    <mergeCell ref="AG51:AG52"/>
    <mergeCell ref="AH51:AH52"/>
    <mergeCell ref="AI51:AI52"/>
    <mergeCell ref="AJ51:AJ52"/>
    <mergeCell ref="AK51:AK52"/>
    <mergeCell ref="AP51:AP52"/>
    <mergeCell ref="AL51:AL52"/>
    <mergeCell ref="AM51:AM52"/>
    <mergeCell ref="AN51:AN52"/>
    <mergeCell ref="AO51:AO52"/>
    <mergeCell ref="A53:A54"/>
    <mergeCell ref="B53:B54"/>
    <mergeCell ref="C53:C54"/>
    <mergeCell ref="D53:D54"/>
    <mergeCell ref="E53:E54"/>
    <mergeCell ref="F53:F54"/>
    <mergeCell ref="G53:G54"/>
    <mergeCell ref="H53:H54"/>
    <mergeCell ref="AJ53:AJ54"/>
    <mergeCell ref="I53:I54"/>
    <mergeCell ref="AD53:AD54"/>
    <mergeCell ref="AE53:AE54"/>
    <mergeCell ref="AF53:AF54"/>
    <mergeCell ref="I55:I56"/>
    <mergeCell ref="AO53:AO54"/>
    <mergeCell ref="AP53:AP54"/>
    <mergeCell ref="AK53:AK54"/>
    <mergeCell ref="AL53:AL54"/>
    <mergeCell ref="AM53:AM54"/>
    <mergeCell ref="AN53:AN54"/>
    <mergeCell ref="AG53:AG54"/>
    <mergeCell ref="AH53:AH54"/>
    <mergeCell ref="AI53:AI54"/>
    <mergeCell ref="E55:E56"/>
    <mergeCell ref="F55:F56"/>
    <mergeCell ref="G55:G56"/>
    <mergeCell ref="H55:H56"/>
    <mergeCell ref="A55:A56"/>
    <mergeCell ref="B55:B56"/>
    <mergeCell ref="C55:C56"/>
    <mergeCell ref="D55:D56"/>
    <mergeCell ref="AD55:AD56"/>
    <mergeCell ref="AE55:AE56"/>
    <mergeCell ref="AF55:AF56"/>
    <mergeCell ref="AG55:AG56"/>
    <mergeCell ref="AH55:AH56"/>
    <mergeCell ref="AI55:AI56"/>
    <mergeCell ref="AJ55:AJ56"/>
    <mergeCell ref="AK55:AK56"/>
    <mergeCell ref="AP55:AP56"/>
    <mergeCell ref="AL55:AL56"/>
    <mergeCell ref="AM55:AM56"/>
    <mergeCell ref="AN55:AN56"/>
    <mergeCell ref="AO55:AO56"/>
    <mergeCell ref="A57:A58"/>
    <mergeCell ref="B57:B58"/>
    <mergeCell ref="C57:C58"/>
    <mergeCell ref="D57:D58"/>
    <mergeCell ref="E57:E58"/>
    <mergeCell ref="F57:F58"/>
    <mergeCell ref="G57:G58"/>
    <mergeCell ref="H57:H58"/>
    <mergeCell ref="AJ57:AJ58"/>
    <mergeCell ref="I57:I58"/>
    <mergeCell ref="AD57:AD58"/>
    <mergeCell ref="AE57:AE58"/>
    <mergeCell ref="AF57:AF58"/>
    <mergeCell ref="I59:I60"/>
    <mergeCell ref="AO57:AO58"/>
    <mergeCell ref="AP57:AP58"/>
    <mergeCell ref="AK57:AK58"/>
    <mergeCell ref="AL57:AL58"/>
    <mergeCell ref="AM57:AM58"/>
    <mergeCell ref="AN57:AN58"/>
    <mergeCell ref="AG57:AG58"/>
    <mergeCell ref="AH57:AH58"/>
    <mergeCell ref="AI57:AI58"/>
    <mergeCell ref="E59:E60"/>
    <mergeCell ref="F59:F60"/>
    <mergeCell ref="G59:G60"/>
    <mergeCell ref="H59:H60"/>
    <mergeCell ref="A59:A60"/>
    <mergeCell ref="B59:B60"/>
    <mergeCell ref="C59:C60"/>
    <mergeCell ref="D59:D60"/>
    <mergeCell ref="AD59:AD60"/>
    <mergeCell ref="AE59:AE60"/>
    <mergeCell ref="AF59:AF60"/>
    <mergeCell ref="AG59:AG60"/>
    <mergeCell ref="AH59:AH60"/>
    <mergeCell ref="AI59:AI60"/>
    <mergeCell ref="AJ59:AJ60"/>
    <mergeCell ref="AK59:AK60"/>
    <mergeCell ref="AP59:AP60"/>
    <mergeCell ref="AL59:AL60"/>
    <mergeCell ref="AM59:AM60"/>
    <mergeCell ref="AN59:AN60"/>
    <mergeCell ref="AO59:AO60"/>
    <mergeCell ref="A61:A62"/>
    <mergeCell ref="B61:B62"/>
    <mergeCell ref="C61:C62"/>
    <mergeCell ref="D61:D62"/>
    <mergeCell ref="E61:E62"/>
    <mergeCell ref="F61:F62"/>
    <mergeCell ref="G61:G62"/>
    <mergeCell ref="H61:H62"/>
    <mergeCell ref="AJ61:AJ62"/>
    <mergeCell ref="I61:I62"/>
    <mergeCell ref="AD61:AD62"/>
    <mergeCell ref="AE61:AE62"/>
    <mergeCell ref="AF61:AF62"/>
    <mergeCell ref="I63:I64"/>
    <mergeCell ref="AO61:AO62"/>
    <mergeCell ref="AP61:AP62"/>
    <mergeCell ref="AK61:AK62"/>
    <mergeCell ref="AL61:AL62"/>
    <mergeCell ref="AM61:AM62"/>
    <mergeCell ref="AN61:AN62"/>
    <mergeCell ref="AG61:AG62"/>
    <mergeCell ref="AH61:AH62"/>
    <mergeCell ref="AI61:AI62"/>
    <mergeCell ref="E63:E64"/>
    <mergeCell ref="F63:F64"/>
    <mergeCell ref="G63:G64"/>
    <mergeCell ref="H63:H64"/>
    <mergeCell ref="A63:A64"/>
    <mergeCell ref="B63:B64"/>
    <mergeCell ref="C63:C64"/>
    <mergeCell ref="D63:D64"/>
    <mergeCell ref="AD63:AD64"/>
    <mergeCell ref="AE63:AE64"/>
    <mergeCell ref="AF63:AF64"/>
    <mergeCell ref="AG63:AG64"/>
    <mergeCell ref="AH63:AH64"/>
    <mergeCell ref="AI63:AI64"/>
    <mergeCell ref="AJ63:AJ64"/>
    <mergeCell ref="AK63:AK64"/>
    <mergeCell ref="AP63:AP64"/>
    <mergeCell ref="AL63:AL64"/>
    <mergeCell ref="AM63:AM64"/>
    <mergeCell ref="AN63:AN64"/>
    <mergeCell ref="AO63:AO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AD65:AD66"/>
    <mergeCell ref="AE65:AE66"/>
    <mergeCell ref="AF65:AF66"/>
    <mergeCell ref="AG65:AG66"/>
    <mergeCell ref="AH65:AH66"/>
    <mergeCell ref="AI65:AI66"/>
    <mergeCell ref="AJ65:AJ66"/>
    <mergeCell ref="AO65:AO66"/>
    <mergeCell ref="AP65:AP66"/>
    <mergeCell ref="AK65:AK66"/>
    <mergeCell ref="AL65:AL66"/>
    <mergeCell ref="AM65:AM66"/>
    <mergeCell ref="AN65:AN66"/>
  </mergeCells>
  <printOptions/>
  <pageMargins left="0.75" right="0.75" top="1" bottom="1" header="0.5" footer="0.5"/>
  <pageSetup fitToWidth="2" fitToHeight="1" horizontalDpi="200" verticalDpi="200" orientation="portrait" scale="50" r:id="rId1"/>
  <headerFooter alignWithMargins="0">
    <oddHeader>&amp;L&amp;12Порошенко Е.Н.&amp;C&amp;"Arial Cyr,полужирный"&amp;14АТ-13&amp;R&amp;12осень -2011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Evgeny</dc:creator>
  <cp:keywords/>
  <dc:description/>
  <cp:lastModifiedBy>Evgeny</cp:lastModifiedBy>
  <cp:lastPrinted>2011-12-27T19:15:29Z</cp:lastPrinted>
  <dcterms:created xsi:type="dcterms:W3CDTF">2011-12-27T19:11:42Z</dcterms:created>
  <dcterms:modified xsi:type="dcterms:W3CDTF">2011-12-29T18:43:33Z</dcterms:modified>
  <cp:category/>
  <cp:version/>
  <cp:contentType/>
  <cp:contentStatus/>
</cp:coreProperties>
</file>