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<sst xmlns="http://schemas.openxmlformats.org/spreadsheetml/2006/main" count="114" uniqueCount="55">
  <si>
    <t>No</t>
  </si>
  <si>
    <t>ФИО</t>
  </si>
  <si>
    <t>Номер варианта типового рассчета</t>
  </si>
  <si>
    <t>Проверка знаний</t>
  </si>
  <si>
    <t>Типовой рассчет</t>
  </si>
  <si>
    <t>Сумма</t>
  </si>
  <si>
    <t>Рейтинг</t>
  </si>
  <si>
    <t>Дополнительные баллы</t>
  </si>
  <si>
    <t>Штрафные баллы</t>
  </si>
  <si>
    <t>Экзамен</t>
  </si>
  <si>
    <t>Взвешенная сумма без учета экзамена</t>
  </si>
  <si>
    <t>Взвешенная сумма</t>
  </si>
  <si>
    <t>Контрольная неделя 1</t>
  </si>
  <si>
    <t>Контрольная неделя 2</t>
  </si>
  <si>
    <t>Предварительная оценка</t>
  </si>
  <si>
    <t>ECTS</t>
  </si>
  <si>
    <t>Оценка</t>
  </si>
  <si>
    <t>Контрольная работа 1</t>
  </si>
  <si>
    <t>Контрольная работа 2</t>
  </si>
  <si>
    <t>Рейтинг сумма</t>
  </si>
  <si>
    <t>баллы</t>
  </si>
  <si>
    <t>рейтинг</t>
  </si>
  <si>
    <t>1)</t>
  </si>
  <si>
    <t>2)</t>
  </si>
  <si>
    <t>3)</t>
  </si>
  <si>
    <t>4)</t>
  </si>
  <si>
    <t>а)</t>
  </si>
  <si>
    <t>б)</t>
  </si>
  <si>
    <t>в)</t>
  </si>
  <si>
    <t>баллы за экзамен</t>
  </si>
  <si>
    <t xml:space="preserve">Даты </t>
  </si>
  <si>
    <t>11.11</t>
  </si>
  <si>
    <t>18.11</t>
  </si>
  <si>
    <t>28.10</t>
  </si>
  <si>
    <t>9.12</t>
  </si>
  <si>
    <t>16.12</t>
  </si>
  <si>
    <t>Брюханов Артем</t>
  </si>
  <si>
    <t>Введенский Иван</t>
  </si>
  <si>
    <t>Добричев Кирим</t>
  </si>
  <si>
    <t>7</t>
  </si>
  <si>
    <t>Досычев Виталий</t>
  </si>
  <si>
    <t>Евтушенко Вячеслав</t>
  </si>
  <si>
    <t>Избасаров Асхат</t>
  </si>
  <si>
    <t>5</t>
  </si>
  <si>
    <t>Извекова Анастасия</t>
  </si>
  <si>
    <t>Колодюк Александр</t>
  </si>
  <si>
    <t>Монгуш Чойган</t>
  </si>
  <si>
    <t>Орлов Сергей</t>
  </si>
  <si>
    <t>Плющев Владимир</t>
  </si>
  <si>
    <t>9</t>
  </si>
  <si>
    <t>Сотников Андрей</t>
  </si>
  <si>
    <t>Суровцева Татьяна</t>
  </si>
  <si>
    <t>2</t>
  </si>
  <si>
    <t>0</t>
  </si>
  <si>
    <t>Тимофеев Сергей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</si>
</sst>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4">
    <font>
      <sz val="10"/>
      <name val="Arial Cyr"/>
      <family val="0"/>
    </font>
    <font>
      <b/>
      <sz val="9"/>
      <name val="Verdana"/>
      <family val="0"/>
    </font>
    <font>
      <b/>
      <sz val="10"/>
      <name val="Verdana"/>
      <family val="0"/>
    </font>
    <font>
      <b/>
      <sz val="10"/>
      <name val="Arial"/>
      <family val="0"/>
    </font>
    <font>
      <sz val="10"/>
      <name val="Verdana"/>
      <family val="0"/>
    </font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0" fontId="2" fillId="2" borderId="2" xfId="0" applyNumberFormat="1" applyFon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2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2" fillId="2" borderId="5" xfId="0" applyNumberFormat="1" applyFont="1" applyFill="1" applyBorder="1" applyAlignment="1" applyProtection="1">
      <alignment horizontal="center" vertical="center" textRotation="90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2" fillId="2" borderId="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/>
      <protection/>
    </xf>
    <xf numFmtId="49" fontId="4" fillId="0" borderId="8" xfId="0" applyNumberFormat="1" applyFont="1" applyFill="1" applyBorder="1" applyAlignment="1" applyProtection="1">
      <alignment horizontal="center" vertical="center"/>
      <protection/>
    </xf>
    <xf numFmtId="9" fontId="0" fillId="0" borderId="8" xfId="0" applyNumberFormat="1" applyFont="1" applyFill="1" applyBorder="1" applyAlignment="1" applyProtection="1">
      <alignment horizontal="center" vertical="center" textRotation="90" wrapText="1"/>
      <protection/>
    </xf>
    <xf numFmtId="9" fontId="0" fillId="0" borderId="9" xfId="0" applyNumberFormat="1" applyFont="1" applyFill="1" applyBorder="1" applyAlignment="1" applyProtection="1">
      <alignment horizontal="center" vertical="center" textRotation="90" wrapText="1"/>
      <protection/>
    </xf>
    <xf numFmtId="9" fontId="5" fillId="0" borderId="11" xfId="0" applyNumberFormat="1" applyFont="1" applyFill="1" applyBorder="1" applyAlignment="1" applyProtection="1">
      <alignment/>
      <protection/>
    </xf>
    <xf numFmtId="9" fontId="6" fillId="0" borderId="8" xfId="0" applyNumberFormat="1" applyFont="1" applyFill="1" applyBorder="1" applyAlignment="1" applyProtection="1">
      <alignment horizontal="center"/>
      <protection/>
    </xf>
    <xf numFmtId="9" fontId="6" fillId="0" borderId="10" xfId="0" applyNumberFormat="1" applyFont="1" applyFill="1" applyBorder="1" applyAlignment="1" applyProtection="1">
      <alignment horizontal="center"/>
      <protection/>
    </xf>
    <xf numFmtId="9" fontId="0" fillId="0" borderId="10" xfId="0" applyNumberFormat="1" applyFont="1" applyFill="1" applyBorder="1" applyAlignment="1" applyProtection="1">
      <alignment/>
      <protection/>
    </xf>
    <xf numFmtId="2" fontId="0" fillId="0" borderId="12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2" fontId="0" fillId="0" borderId="13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49" fontId="0" fillId="0" borderId="15" xfId="0" applyNumberForma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 wrapText="1"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5" fillId="3" borderId="14" xfId="0" applyNumberFormat="1" applyFont="1" applyFill="1" applyBorder="1" applyAlignment="1" applyProtection="1">
      <alignment horizontal="center"/>
      <protection/>
    </xf>
    <xf numFmtId="0" fontId="5" fillId="3" borderId="15" xfId="0" applyNumberFormat="1" applyFont="1" applyFill="1" applyBorder="1" applyAlignment="1" applyProtection="1">
      <alignment horizontal="center"/>
      <protection/>
    </xf>
    <xf numFmtId="0" fontId="3" fillId="3" borderId="15" xfId="0" applyNumberFormat="1" applyFont="1" applyFill="1" applyBorder="1" applyAlignment="1" applyProtection="1">
      <alignment horizontal="center"/>
      <protection/>
    </xf>
    <xf numFmtId="0" fontId="5" fillId="3" borderId="15" xfId="0" applyNumberFormat="1" applyFont="1" applyFill="1" applyBorder="1" applyAlignment="1" applyProtection="1">
      <alignment horizontal="center" wrapText="1"/>
      <protection/>
    </xf>
    <xf numFmtId="49" fontId="0" fillId="3" borderId="15" xfId="0" applyNumberFormat="1" applyFill="1" applyBorder="1" applyAlignment="1" applyProtection="1">
      <alignment horizontal="center"/>
      <protection/>
    </xf>
    <xf numFmtId="49" fontId="0" fillId="3" borderId="15" xfId="0" applyNumberFormat="1" applyFont="1" applyFill="1" applyBorder="1" applyAlignment="1" applyProtection="1">
      <alignment horizontal="center"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49" fontId="0" fillId="0" borderId="16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165" fontId="5" fillId="0" borderId="19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2" fontId="5" fillId="0" borderId="19" xfId="0" applyNumberFormat="1" applyFont="1" applyFill="1" applyBorder="1" applyAlignment="1" applyProtection="1">
      <alignment horizontal="center"/>
      <protection/>
    </xf>
    <xf numFmtId="164" fontId="5" fillId="0" borderId="19" xfId="0" applyNumberFormat="1" applyFont="1" applyFill="1" applyBorder="1" applyAlignment="1" applyProtection="1">
      <alignment horizontal="center"/>
      <protection/>
    </xf>
    <xf numFmtId="164" fontId="5" fillId="0" borderId="17" xfId="0" applyNumberFormat="1" applyFont="1" applyFill="1" applyBorder="1" applyAlignment="1" applyProtection="1">
      <alignment horizontal="center"/>
      <protection/>
    </xf>
    <xf numFmtId="164" fontId="5" fillId="0" borderId="18" xfId="0" applyNumberFormat="1" applyFont="1" applyFill="1" applyBorder="1" applyAlignment="1" applyProtection="1">
      <alignment horizontal="center"/>
      <protection/>
    </xf>
    <xf numFmtId="2" fontId="5" fillId="0" borderId="18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2" fontId="5" fillId="0" borderId="17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165" fontId="5" fillId="0" borderId="5" xfId="0" applyNumberFormat="1" applyFont="1" applyFill="1" applyBorder="1" applyAlignment="1" applyProtection="1">
      <alignment horizontal="center"/>
      <protection/>
    </xf>
    <xf numFmtId="0" fontId="5" fillId="0" borderId="4" xfId="0" applyNumberFormat="1" applyFont="1" applyFill="1" applyBorder="1" applyAlignment="1" applyProtection="1">
      <alignment horizontal="center"/>
      <protection/>
    </xf>
    <xf numFmtId="2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2" fontId="5" fillId="0" borderId="3" xfId="0" applyNumberFormat="1" applyFont="1" applyFill="1" applyBorder="1" applyAlignment="1" applyProtection="1">
      <alignment horizontal="center"/>
      <protection/>
    </xf>
    <xf numFmtId="2" fontId="5" fillId="0" borderId="4" xfId="0" applyNumberFormat="1" applyFont="1" applyFill="1" applyBorder="1" applyAlignment="1" applyProtection="1">
      <alignment horizontal="center"/>
      <protection/>
    </xf>
    <xf numFmtId="9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1" fontId="9" fillId="0" borderId="21" xfId="0" applyNumberFormat="1" applyFont="1" applyFill="1" applyBorder="1" applyAlignment="1" applyProtection="1">
      <alignment horizontal="center" vertical="center"/>
      <protection/>
    </xf>
    <xf numFmtId="1" fontId="12" fillId="0" borderId="8" xfId="0" applyNumberFormat="1" applyFont="1" applyFill="1" applyBorder="1" applyAlignment="1">
      <alignment horizontal="center" vertical="center"/>
    </xf>
    <xf numFmtId="9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2" fontId="8" fillId="0" borderId="23" xfId="0" applyNumberFormat="1" applyFont="1" applyFill="1" applyBorder="1" applyAlignment="1" applyProtection="1">
      <alignment horizontal="center" vertical="center"/>
      <protection/>
    </xf>
    <xf numFmtId="2" fontId="8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2" fontId="0" fillId="0" borderId="20" xfId="0" applyNumberFormat="1" applyFont="1" applyFill="1" applyBorder="1" applyAlignment="1" applyProtection="1">
      <alignment horizontal="center" vertical="center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8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64" fontId="5" fillId="0" borderId="21" xfId="0" applyNumberFormat="1" applyFont="1" applyFill="1" applyBorder="1" applyAlignment="1" applyProtection="1">
      <alignment horizontal="center" vertical="center"/>
      <protection/>
    </xf>
    <xf numFmtId="164" fontId="0" fillId="0" borderId="8" xfId="0" applyNumberFormat="1" applyFont="1" applyFill="1" applyBorder="1" applyAlignment="1" applyProtection="1">
      <alignment horizontal="center" vertical="center"/>
      <protection/>
    </xf>
    <xf numFmtId="2" fontId="6" fillId="0" borderId="20" xfId="0" applyNumberFormat="1" applyFont="1" applyFill="1" applyBorder="1" applyAlignment="1" applyProtection="1">
      <alignment horizontal="center" vertical="center"/>
      <protection/>
    </xf>
    <xf numFmtId="2" fontId="11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8" xfId="0" applyNumberFormat="1" applyFont="1" applyFill="1" applyBorder="1" applyAlignment="1" applyProtection="1">
      <alignment horizontal="center"/>
      <protection/>
    </xf>
    <xf numFmtId="9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9" fontId="8" fillId="3" borderId="20" xfId="0" applyNumberFormat="1" applyFont="1" applyFill="1" applyBorder="1" applyAlignment="1" applyProtection="1">
      <alignment horizontal="center" vertical="center"/>
      <protection/>
    </xf>
    <xf numFmtId="0" fontId="8" fillId="3" borderId="9" xfId="0" applyNumberFormat="1" applyFont="1" applyFill="1" applyBorder="1" applyAlignment="1" applyProtection="1">
      <alignment horizontal="center" vertical="center"/>
      <protection/>
    </xf>
    <xf numFmtId="1" fontId="9" fillId="3" borderId="21" xfId="0" applyNumberFormat="1" applyFont="1" applyFill="1" applyBorder="1" applyAlignment="1" applyProtection="1">
      <alignment horizontal="center" vertical="center"/>
      <protection/>
    </xf>
    <xf numFmtId="1" fontId="12" fillId="3" borderId="8" xfId="0" applyNumberFormat="1" applyFont="1" applyFill="1" applyBorder="1" applyAlignment="1">
      <alignment horizontal="center" vertical="center"/>
    </xf>
    <xf numFmtId="9" fontId="7" fillId="3" borderId="20" xfId="0" applyNumberFormat="1" applyFont="1" applyFill="1" applyBorder="1" applyAlignment="1" applyProtection="1">
      <alignment horizontal="center" vertical="center"/>
      <protection/>
    </xf>
    <xf numFmtId="0" fontId="7" fillId="3" borderId="9" xfId="0" applyNumberFormat="1" applyFont="1" applyFill="1" applyBorder="1" applyAlignment="1" applyProtection="1">
      <alignment horizontal="center" vertical="center"/>
      <protection/>
    </xf>
    <xf numFmtId="0" fontId="5" fillId="3" borderId="21" xfId="0" applyNumberFormat="1" applyFont="1" applyFill="1" applyBorder="1" applyAlignment="1" applyProtection="1">
      <alignment horizontal="center" vertical="center"/>
      <protection/>
    </xf>
    <xf numFmtId="0" fontId="5" fillId="3" borderId="8" xfId="0" applyNumberFormat="1" applyFont="1" applyFill="1" applyBorder="1" applyAlignment="1" applyProtection="1">
      <alignment horizontal="center" vertical="center"/>
      <protection/>
    </xf>
    <xf numFmtId="0" fontId="7" fillId="3" borderId="22" xfId="0" applyNumberFormat="1" applyFont="1" applyFill="1" applyBorder="1" applyAlignment="1" applyProtection="1">
      <alignment horizontal="center" vertical="center"/>
      <protection/>
    </xf>
    <xf numFmtId="0" fontId="7" fillId="3" borderId="10" xfId="0" applyNumberFormat="1" applyFont="1" applyFill="1" applyBorder="1" applyAlignment="1" applyProtection="1">
      <alignment horizontal="center" vertical="center"/>
      <protection/>
    </xf>
    <xf numFmtId="2" fontId="8" fillId="3" borderId="23" xfId="0" applyNumberFormat="1" applyFont="1" applyFill="1" applyBorder="1" applyAlignment="1" applyProtection="1">
      <alignment horizontal="center" vertical="center"/>
      <protection/>
    </xf>
    <xf numFmtId="2" fontId="8" fillId="3" borderId="7" xfId="0" applyNumberFormat="1" applyFont="1" applyFill="1" applyBorder="1" applyAlignment="1" applyProtection="1">
      <alignment horizontal="center" vertical="center"/>
      <protection/>
    </xf>
    <xf numFmtId="0" fontId="0" fillId="3" borderId="21" xfId="0" applyNumberFormat="1" applyFont="1" applyFill="1" applyBorder="1" applyAlignment="1" applyProtection="1">
      <alignment horizontal="center" vertical="center"/>
      <protection/>
    </xf>
    <xf numFmtId="0" fontId="0" fillId="3" borderId="8" xfId="0" applyNumberFormat="1" applyFont="1" applyFill="1" applyBorder="1" applyAlignment="1" applyProtection="1">
      <alignment horizontal="center" vertical="center"/>
      <protection/>
    </xf>
    <xf numFmtId="2" fontId="0" fillId="3" borderId="20" xfId="0" applyNumberFormat="1" applyFont="1" applyFill="1" applyBorder="1" applyAlignment="1" applyProtection="1">
      <alignment horizontal="center" vertical="center"/>
      <protection/>
    </xf>
    <xf numFmtId="2" fontId="0" fillId="3" borderId="24" xfId="0" applyNumberFormat="1" applyFont="1" applyFill="1" applyBorder="1" applyAlignment="1" applyProtection="1">
      <alignment horizontal="center" vertical="center"/>
      <protection/>
    </xf>
    <xf numFmtId="0" fontId="5" fillId="3" borderId="23" xfId="0" applyNumberFormat="1" applyFont="1" applyFill="1" applyBorder="1" applyAlignment="1" applyProtection="1">
      <alignment horizontal="center" vertical="center"/>
      <protection/>
    </xf>
    <xf numFmtId="0" fontId="5" fillId="3" borderId="7" xfId="0" applyNumberFormat="1" applyFont="1" applyFill="1" applyBorder="1" applyAlignment="1" applyProtection="1">
      <alignment horizontal="center" vertical="center"/>
      <protection/>
    </xf>
    <xf numFmtId="0" fontId="5" fillId="3" borderId="14" xfId="0" applyNumberFormat="1" applyFont="1" applyFill="1" applyBorder="1" applyAlignment="1" applyProtection="1">
      <alignment horizontal="center" vertical="center"/>
      <protection/>
    </xf>
    <xf numFmtId="0" fontId="0" fillId="3" borderId="14" xfId="0" applyNumberFormat="1" applyFont="1" applyFill="1" applyBorder="1" applyAlignment="1" applyProtection="1">
      <alignment horizontal="center" vertical="center"/>
      <protection/>
    </xf>
    <xf numFmtId="0" fontId="5" fillId="3" borderId="15" xfId="0" applyNumberFormat="1" applyFont="1" applyFill="1" applyBorder="1" applyAlignment="1" applyProtection="1">
      <alignment horizontal="left" vertical="center"/>
      <protection/>
    </xf>
    <xf numFmtId="0" fontId="0" fillId="3" borderId="15" xfId="0" applyNumberFormat="1" applyFont="1" applyFill="1" applyBorder="1" applyAlignment="1" applyProtection="1">
      <alignment/>
      <protection/>
    </xf>
    <xf numFmtId="0" fontId="3" fillId="3" borderId="21" xfId="0" applyNumberFormat="1" applyFont="1" applyFill="1" applyBorder="1" applyAlignment="1" applyProtection="1">
      <alignment horizontal="center" vertical="center"/>
      <protection/>
    </xf>
    <xf numFmtId="0" fontId="10" fillId="3" borderId="8" xfId="0" applyNumberFormat="1" applyFont="1" applyFill="1" applyBorder="1" applyAlignment="1" applyProtection="1">
      <alignment horizontal="center"/>
      <protection/>
    </xf>
    <xf numFmtId="0" fontId="5" fillId="3" borderId="20" xfId="0" applyNumberFormat="1" applyFont="1" applyFill="1" applyBorder="1" applyAlignment="1" applyProtection="1">
      <alignment horizontal="center" vertical="center"/>
      <protection/>
    </xf>
    <xf numFmtId="0" fontId="0" fillId="3" borderId="9" xfId="0" applyNumberFormat="1" applyFont="1" applyFill="1" applyBorder="1" applyAlignment="1" applyProtection="1">
      <alignment horizontal="center" vertical="center"/>
      <protection/>
    </xf>
    <xf numFmtId="164" fontId="5" fillId="3" borderId="21" xfId="0" applyNumberFormat="1" applyFont="1" applyFill="1" applyBorder="1" applyAlignment="1" applyProtection="1">
      <alignment horizontal="center" vertical="center"/>
      <protection/>
    </xf>
    <xf numFmtId="164" fontId="0" fillId="3" borderId="8" xfId="0" applyNumberFormat="1" applyFont="1" applyFill="1" applyBorder="1" applyAlignment="1" applyProtection="1">
      <alignment horizontal="center" vertical="center"/>
      <protection/>
    </xf>
    <xf numFmtId="2" fontId="6" fillId="3" borderId="20" xfId="0" applyNumberFormat="1" applyFont="1" applyFill="1" applyBorder="1" applyAlignment="1" applyProtection="1">
      <alignment horizontal="center" vertical="center"/>
      <protection/>
    </xf>
    <xf numFmtId="2" fontId="11" fillId="3" borderId="9" xfId="0" applyNumberFormat="1" applyFont="1" applyFill="1" applyBorder="1" applyAlignment="1" applyProtection="1">
      <alignment horizontal="center" vertical="center"/>
      <protection/>
    </xf>
    <xf numFmtId="9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9" fontId="10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9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1" fontId="9" fillId="0" borderId="21" xfId="0" applyNumberFormat="1" applyFont="1" applyFill="1" applyBorder="1" applyAlignment="1" applyProtection="1">
      <alignment horizontal="center" vertical="center"/>
      <protection/>
    </xf>
    <xf numFmtId="1" fontId="12" fillId="0" borderId="8" xfId="0" applyNumberFormat="1" applyFont="1" applyFill="1" applyBorder="1" applyAlignment="1">
      <alignment horizontal="center" vertical="center"/>
    </xf>
    <xf numFmtId="9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2" fontId="8" fillId="0" borderId="23" xfId="0" applyNumberFormat="1" applyFont="1" applyFill="1" applyBorder="1" applyAlignment="1" applyProtection="1">
      <alignment horizontal="center" vertical="center"/>
      <protection/>
    </xf>
    <xf numFmtId="2" fontId="8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2" borderId="27" xfId="0" applyNumberFormat="1" applyFont="1" applyFill="1" applyBorder="1" applyAlignment="1" applyProtection="1">
      <alignment horizontal="center" vertical="center"/>
      <protection/>
    </xf>
    <xf numFmtId="0" fontId="2" fillId="2" borderId="28" xfId="0" applyNumberFormat="1" applyFont="1" applyFill="1" applyBorder="1" applyAlignment="1" applyProtection="1">
      <alignment horizontal="center" vertical="center"/>
      <protection/>
    </xf>
    <xf numFmtId="0" fontId="2" fillId="2" borderId="16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3" fillId="2" borderId="19" xfId="0" applyNumberFormat="1" applyFont="1" applyFill="1" applyBorder="1" applyAlignment="1" applyProtection="1">
      <alignment horizontal="center" vertical="center" textRotation="90"/>
      <protection/>
    </xf>
    <xf numFmtId="0" fontId="3" fillId="2" borderId="30" xfId="0" applyNumberFormat="1" applyFont="1" applyFill="1" applyBorder="1" applyAlignment="1" applyProtection="1">
      <alignment horizontal="center" vertical="center" textRotation="90"/>
      <protection/>
    </xf>
    <xf numFmtId="0" fontId="3" fillId="2" borderId="5" xfId="0" applyNumberFormat="1" applyFont="1" applyFill="1" applyBorder="1" applyAlignment="1" applyProtection="1">
      <alignment horizontal="center" vertical="center" textRotation="90"/>
      <protection/>
    </xf>
    <xf numFmtId="0" fontId="3" fillId="2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32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2" fillId="2" borderId="3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4" xfId="0" applyNumberFormat="1" applyFont="1" applyFill="1" applyBorder="1" applyAlignment="1" applyProtection="1">
      <alignment textRotation="90" wrapText="1"/>
      <protection/>
    </xf>
    <xf numFmtId="0" fontId="0" fillId="0" borderId="35" xfId="0" applyNumberFormat="1" applyFont="1" applyFill="1" applyBorder="1" applyAlignment="1" applyProtection="1">
      <alignment textRotation="90" wrapText="1"/>
      <protection/>
    </xf>
    <xf numFmtId="0" fontId="2" fillId="2" borderId="17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>
      <alignment textRotation="90" wrapText="1"/>
    </xf>
    <xf numFmtId="0" fontId="0" fillId="0" borderId="14" xfId="0" applyBorder="1" applyAlignment="1">
      <alignment textRotation="90" wrapText="1"/>
    </xf>
    <xf numFmtId="0" fontId="0" fillId="0" borderId="30" xfId="0" applyBorder="1" applyAlignment="1">
      <alignment textRotation="90" wrapText="1"/>
    </xf>
    <xf numFmtId="0" fontId="3" fillId="2" borderId="17" xfId="0" applyNumberFormat="1" applyFont="1" applyFill="1" applyBorder="1" applyAlignment="1" applyProtection="1">
      <alignment horizontal="center" vertical="center" textRotation="90"/>
      <protection/>
    </xf>
    <xf numFmtId="0" fontId="3" fillId="2" borderId="14" xfId="0" applyNumberFormat="1" applyFont="1" applyFill="1" applyBorder="1" applyAlignment="1" applyProtection="1">
      <alignment horizontal="center" vertical="center" textRotation="90"/>
      <protection/>
    </xf>
    <xf numFmtId="0" fontId="3" fillId="2" borderId="3" xfId="0" applyNumberFormat="1" applyFont="1" applyFill="1" applyBorder="1" applyAlignment="1" applyProtection="1">
      <alignment horizontal="center" vertical="center" textRotation="90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6" xfId="0" applyNumberFormat="1" applyFont="1" applyFill="1" applyBorder="1" applyAlignment="1" applyProtection="1">
      <alignment horizontal="center" vertical="center" wrapText="1"/>
      <protection/>
    </xf>
    <xf numFmtId="0" fontId="3" fillId="2" borderId="21" xfId="0" applyNumberFormat="1" applyFont="1" applyFill="1" applyBorder="1" applyAlignment="1" applyProtection="1">
      <alignment horizontal="center" vertical="center" textRotation="90"/>
      <protection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2" borderId="37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NumberFormat="1" applyFont="1" applyFill="1" applyBorder="1" applyAlignment="1" applyProtection="1">
      <alignment textRotation="90" wrapText="1"/>
      <protection/>
    </xf>
    <xf numFmtId="0" fontId="0" fillId="0" borderId="38" xfId="0" applyNumberFormat="1" applyFont="1" applyFill="1" applyBorder="1" applyAlignment="1" applyProtection="1">
      <alignment textRotation="90" wrapText="1"/>
      <protection/>
    </xf>
    <xf numFmtId="0" fontId="2" fillId="2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2" fillId="2" borderId="39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2" fillId="2" borderId="41" xfId="0" applyNumberFormat="1" applyFont="1" applyFill="1" applyBorder="1" applyAlignment="1" applyProtection="1">
      <alignment horizontal="center" vertical="center"/>
      <protection/>
    </xf>
    <xf numFmtId="0" fontId="1" fillId="2" borderId="17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1" fillId="2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2" fillId="2" borderId="31" xfId="0" applyNumberFormat="1" applyFont="1" applyFill="1" applyBorder="1" applyAlignment="1" applyProtection="1">
      <alignment horizontal="center" vertical="center" textRotation="90" wrapText="1"/>
      <protection/>
    </xf>
    <xf numFmtId="0" fontId="0" fillId="2" borderId="32" xfId="0" applyNumberFormat="1" applyFont="1" applyFill="1" applyBorder="1" applyAlignment="1" applyProtection="1">
      <alignment textRotation="90"/>
      <protection/>
    </xf>
    <xf numFmtId="0" fontId="0" fillId="2" borderId="29" xfId="0" applyNumberFormat="1" applyFont="1" applyFill="1" applyBorder="1" applyAlignment="1" applyProtection="1">
      <alignment textRotation="90"/>
      <protection/>
    </xf>
    <xf numFmtId="0" fontId="2" fillId="2" borderId="4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4" xfId="0" applyNumberFormat="1" applyFont="1" applyFill="1" applyBorder="1" applyAlignment="1" applyProtection="1">
      <alignment textRotation="90"/>
      <protection/>
    </xf>
    <xf numFmtId="0" fontId="0" fillId="0" borderId="43" xfId="0" applyNumberFormat="1" applyFont="1" applyFill="1" applyBorder="1" applyAlignment="1" applyProtection="1">
      <alignment textRotation="90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"/>
  <sheetViews>
    <sheetView tabSelected="1" zoomScale="85" zoomScaleNormal="85" workbookViewId="0" topLeftCell="A1">
      <pane xSplit="9" ySplit="4" topLeftCell="AA16" activePane="bottomRight" state="frozen"/>
      <selection pane="topLeft" activeCell="A1" sqref="A1"/>
      <selection pane="topRight" activeCell="J1" sqref="J1"/>
      <selection pane="bottomLeft" activeCell="A5" sqref="A5"/>
      <selection pane="bottomRight" activeCell="AH25" sqref="AH25:AH26"/>
    </sheetView>
  </sheetViews>
  <sheetFormatPr defaultColWidth="9.00390625" defaultRowHeight="12.75"/>
  <cols>
    <col min="1" max="1" width="3.75390625" style="0" customWidth="1"/>
    <col min="2" max="2" width="24.00390625" style="0" customWidth="1"/>
    <col min="3" max="5" width="5.625" style="0" customWidth="1"/>
    <col min="6" max="6" width="6.375" style="0" customWidth="1"/>
    <col min="7" max="7" width="5.625" style="0" customWidth="1"/>
    <col min="8" max="8" width="7.00390625" style="0" customWidth="1"/>
    <col min="9" max="9" width="6.75390625" style="0" customWidth="1"/>
    <col min="10" max="29" width="7.25390625" style="0" customWidth="1"/>
    <col min="30" max="35" width="6.75390625" style="0" customWidth="1"/>
    <col min="36" max="36" width="11.00390625" style="0" customWidth="1"/>
    <col min="40" max="40" width="14.125" style="0" customWidth="1"/>
    <col min="41" max="41" width="6.75390625" style="0" customWidth="1"/>
    <col min="42" max="42" width="14.625" style="0" customWidth="1"/>
  </cols>
  <sheetData>
    <row r="1" spans="1:42" ht="12.75" customHeight="1">
      <c r="A1" s="198" t="s">
        <v>0</v>
      </c>
      <c r="B1" s="201" t="s">
        <v>1</v>
      </c>
      <c r="C1" s="204" t="s">
        <v>2</v>
      </c>
      <c r="D1" s="207" t="s">
        <v>3</v>
      </c>
      <c r="E1" s="184"/>
      <c r="F1" s="184"/>
      <c r="G1" s="184"/>
      <c r="H1" s="184"/>
      <c r="I1" s="185"/>
      <c r="J1" s="1" t="s">
        <v>4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86" t="s">
        <v>5</v>
      </c>
      <c r="AE1" s="186" t="s">
        <v>6</v>
      </c>
      <c r="AF1" s="189" t="s">
        <v>7</v>
      </c>
      <c r="AG1" s="174" t="s">
        <v>8</v>
      </c>
      <c r="AH1" s="177" t="s">
        <v>9</v>
      </c>
      <c r="AI1" s="178"/>
      <c r="AJ1" s="181" t="s">
        <v>10</v>
      </c>
      <c r="AK1" s="181" t="s">
        <v>11</v>
      </c>
      <c r="AL1" s="171" t="s">
        <v>12</v>
      </c>
      <c r="AM1" s="171" t="s">
        <v>13</v>
      </c>
      <c r="AN1" s="168" t="s">
        <v>14</v>
      </c>
      <c r="AO1" s="168" t="s">
        <v>15</v>
      </c>
      <c r="AP1" s="168" t="s">
        <v>16</v>
      </c>
    </row>
    <row r="2" spans="1:42" ht="88.5" customHeight="1">
      <c r="A2" s="199"/>
      <c r="B2" s="202"/>
      <c r="C2" s="205"/>
      <c r="D2" s="208"/>
      <c r="E2" s="192" t="s">
        <v>17</v>
      </c>
      <c r="F2" s="193"/>
      <c r="G2" s="192" t="s">
        <v>18</v>
      </c>
      <c r="H2" s="194"/>
      <c r="I2" s="195" t="s">
        <v>19</v>
      </c>
      <c r="J2" s="197">
        <v>1</v>
      </c>
      <c r="K2" s="162"/>
      <c r="L2" s="162"/>
      <c r="M2" s="163"/>
      <c r="N2" s="166">
        <v>2</v>
      </c>
      <c r="O2" s="166">
        <v>3</v>
      </c>
      <c r="P2" s="166">
        <v>4</v>
      </c>
      <c r="Q2" s="166">
        <v>5</v>
      </c>
      <c r="R2" s="161">
        <v>6</v>
      </c>
      <c r="S2" s="163"/>
      <c r="T2" s="166">
        <v>7</v>
      </c>
      <c r="U2" s="166">
        <v>8</v>
      </c>
      <c r="V2" s="166">
        <v>9</v>
      </c>
      <c r="W2" s="166">
        <v>10</v>
      </c>
      <c r="X2" s="166">
        <v>11</v>
      </c>
      <c r="Y2" s="161">
        <v>12</v>
      </c>
      <c r="Z2" s="162"/>
      <c r="AA2" s="163"/>
      <c r="AB2" s="161">
        <v>13</v>
      </c>
      <c r="AC2" s="162"/>
      <c r="AD2" s="187"/>
      <c r="AE2" s="187"/>
      <c r="AF2" s="190"/>
      <c r="AG2" s="175"/>
      <c r="AH2" s="179"/>
      <c r="AI2" s="180"/>
      <c r="AJ2" s="182"/>
      <c r="AK2" s="182"/>
      <c r="AL2" s="172"/>
      <c r="AM2" s="172"/>
      <c r="AN2" s="169"/>
      <c r="AO2" s="169"/>
      <c r="AP2" s="169"/>
    </row>
    <row r="3" spans="1:42" ht="96.75" customHeight="1" thickBot="1">
      <c r="A3" s="200"/>
      <c r="B3" s="203"/>
      <c r="C3" s="206"/>
      <c r="D3" s="209"/>
      <c r="E3" s="3" t="s">
        <v>20</v>
      </c>
      <c r="F3" s="4" t="s">
        <v>21</v>
      </c>
      <c r="G3" s="3" t="s">
        <v>20</v>
      </c>
      <c r="H3" s="5" t="s">
        <v>21</v>
      </c>
      <c r="I3" s="196"/>
      <c r="J3" s="6" t="s">
        <v>22</v>
      </c>
      <c r="K3" s="7" t="s">
        <v>23</v>
      </c>
      <c r="L3" s="7" t="s">
        <v>24</v>
      </c>
      <c r="M3" s="7" t="s">
        <v>25</v>
      </c>
      <c r="N3" s="167"/>
      <c r="O3" s="167"/>
      <c r="P3" s="167"/>
      <c r="Q3" s="167"/>
      <c r="R3" s="7" t="s">
        <v>26</v>
      </c>
      <c r="S3" s="7" t="s">
        <v>27</v>
      </c>
      <c r="T3" s="167"/>
      <c r="U3" s="167"/>
      <c r="V3" s="167"/>
      <c r="W3" s="167"/>
      <c r="X3" s="167"/>
      <c r="Y3" s="7" t="s">
        <v>26</v>
      </c>
      <c r="Z3" s="7" t="s">
        <v>27</v>
      </c>
      <c r="AA3" s="7" t="s">
        <v>28</v>
      </c>
      <c r="AB3" s="7" t="s">
        <v>22</v>
      </c>
      <c r="AC3" s="8" t="s">
        <v>23</v>
      </c>
      <c r="AD3" s="188"/>
      <c r="AE3" s="188"/>
      <c r="AF3" s="191"/>
      <c r="AG3" s="176"/>
      <c r="AH3" s="9" t="s">
        <v>29</v>
      </c>
      <c r="AI3" s="10" t="s">
        <v>21</v>
      </c>
      <c r="AJ3" s="183"/>
      <c r="AK3" s="183"/>
      <c r="AL3" s="173"/>
      <c r="AM3" s="173"/>
      <c r="AN3" s="170"/>
      <c r="AO3" s="170"/>
      <c r="AP3" s="170"/>
    </row>
    <row r="4" spans="1:42" ht="12.75">
      <c r="A4" s="11"/>
      <c r="B4" s="12" t="s">
        <v>30</v>
      </c>
      <c r="C4" s="12"/>
      <c r="D4" s="13"/>
      <c r="E4" s="12"/>
      <c r="F4" s="12"/>
      <c r="G4" s="12"/>
      <c r="H4" s="14"/>
      <c r="I4" s="13"/>
      <c r="J4" s="15" t="s">
        <v>31</v>
      </c>
      <c r="K4" s="15" t="s">
        <v>31</v>
      </c>
      <c r="L4" s="15" t="s">
        <v>31</v>
      </c>
      <c r="M4" s="15" t="s">
        <v>31</v>
      </c>
      <c r="N4" s="15" t="s">
        <v>32</v>
      </c>
      <c r="O4" s="15" t="s">
        <v>32</v>
      </c>
      <c r="P4" s="15" t="s">
        <v>32</v>
      </c>
      <c r="Q4" s="15" t="s">
        <v>33</v>
      </c>
      <c r="R4" s="15" t="s">
        <v>33</v>
      </c>
      <c r="S4" s="15" t="s">
        <v>33</v>
      </c>
      <c r="T4" s="15" t="s">
        <v>33</v>
      </c>
      <c r="U4" s="15" t="s">
        <v>33</v>
      </c>
      <c r="V4" s="15" t="s">
        <v>34</v>
      </c>
      <c r="W4" s="15" t="s">
        <v>35</v>
      </c>
      <c r="X4" s="15" t="s">
        <v>35</v>
      </c>
      <c r="Y4" s="15"/>
      <c r="Z4" s="15"/>
      <c r="AA4" s="15"/>
      <c r="AB4" s="15"/>
      <c r="AC4" s="15"/>
      <c r="AD4" s="16"/>
      <c r="AE4" s="17"/>
      <c r="AF4" s="18"/>
      <c r="AG4" s="19"/>
      <c r="AH4" s="20"/>
      <c r="AI4" s="21"/>
      <c r="AJ4" s="22"/>
      <c r="AK4" s="23"/>
      <c r="AL4" s="24"/>
      <c r="AM4" s="25"/>
      <c r="AN4" s="26"/>
      <c r="AO4" s="26"/>
      <c r="AP4" s="26"/>
    </row>
    <row r="5" spans="1:42" ht="12.75">
      <c r="A5" s="164">
        <v>1</v>
      </c>
      <c r="B5" s="91" t="s">
        <v>36</v>
      </c>
      <c r="C5" s="93">
        <v>21</v>
      </c>
      <c r="D5" s="95"/>
      <c r="E5" s="77"/>
      <c r="F5" s="97">
        <f>2*E5/7</f>
        <v>0</v>
      </c>
      <c r="G5" s="77"/>
      <c r="H5" s="97">
        <f>2*G5/7</f>
        <v>0</v>
      </c>
      <c r="I5" s="99">
        <f>F5+H5</f>
        <v>0</v>
      </c>
      <c r="J5" s="27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9"/>
      <c r="Y5" s="28"/>
      <c r="Z5" s="28"/>
      <c r="AA5" s="28"/>
      <c r="AB5" s="28"/>
      <c r="AC5" s="28"/>
      <c r="AD5" s="83">
        <f>SUM(J5:AC5)</f>
        <v>0</v>
      </c>
      <c r="AE5" s="85">
        <f>30*AD5/140</f>
        <v>0</v>
      </c>
      <c r="AF5" s="87"/>
      <c r="AG5" s="77"/>
      <c r="AH5" s="77"/>
      <c r="AI5" s="79">
        <f>30*AH5/50</f>
        <v>0</v>
      </c>
      <c r="AJ5" s="81">
        <f>I5+AE5+AF5-AG5</f>
        <v>0</v>
      </c>
      <c r="AK5" s="81">
        <f>I5+AE5+AI5+AF5-AG5</f>
        <v>0</v>
      </c>
      <c r="AL5" s="73">
        <v>0</v>
      </c>
      <c r="AM5" s="73">
        <v>0</v>
      </c>
      <c r="AN5" s="75"/>
      <c r="AO5" s="75"/>
      <c r="AP5" s="71"/>
    </row>
    <row r="6" spans="1:42" ht="12.75">
      <c r="A6" s="165"/>
      <c r="B6" s="92"/>
      <c r="C6" s="94"/>
      <c r="D6" s="96"/>
      <c r="E6" s="84"/>
      <c r="F6" s="98"/>
      <c r="G6" s="84"/>
      <c r="H6" s="98"/>
      <c r="I6" s="100"/>
      <c r="J6" s="30"/>
      <c r="K6" s="31"/>
      <c r="L6" s="30"/>
      <c r="M6" s="30"/>
      <c r="N6" s="30"/>
      <c r="O6" s="31"/>
      <c r="P6" s="30"/>
      <c r="Q6" s="31"/>
      <c r="R6" s="31"/>
      <c r="S6" s="30"/>
      <c r="T6" s="31"/>
      <c r="U6" s="30"/>
      <c r="V6" s="30"/>
      <c r="W6" s="31"/>
      <c r="X6" s="30"/>
      <c r="Y6" s="30"/>
      <c r="Z6" s="30"/>
      <c r="AA6" s="30"/>
      <c r="AB6" s="31"/>
      <c r="AC6" s="31"/>
      <c r="AD6" s="84"/>
      <c r="AE6" s="86"/>
      <c r="AF6" s="88"/>
      <c r="AG6" s="78"/>
      <c r="AH6" s="78"/>
      <c r="AI6" s="80"/>
      <c r="AJ6" s="82"/>
      <c r="AK6" s="82"/>
      <c r="AL6" s="74"/>
      <c r="AM6" s="74"/>
      <c r="AN6" s="76"/>
      <c r="AO6" s="76"/>
      <c r="AP6" s="72"/>
    </row>
    <row r="7" spans="1:42" ht="12.75">
      <c r="A7" s="155">
        <v>2</v>
      </c>
      <c r="B7" s="157" t="s">
        <v>37</v>
      </c>
      <c r="C7" s="101">
        <v>22</v>
      </c>
      <c r="D7" s="159"/>
      <c r="E7" s="145"/>
      <c r="F7" s="97">
        <f>2*E7/7</f>
        <v>0</v>
      </c>
      <c r="G7" s="145"/>
      <c r="H7" s="97">
        <f>2*G7/7</f>
        <v>0</v>
      </c>
      <c r="I7" s="99">
        <f>F7+H7</f>
        <v>0</v>
      </c>
      <c r="J7" s="32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4"/>
      <c r="Y7" s="33"/>
      <c r="Z7" s="33"/>
      <c r="AA7" s="33"/>
      <c r="AB7" s="33"/>
      <c r="AC7" s="35"/>
      <c r="AD7" s="151">
        <f>SUM(J7:AC7)</f>
        <v>0</v>
      </c>
      <c r="AE7" s="85">
        <f>30*AD7/140</f>
        <v>0</v>
      </c>
      <c r="AF7" s="153"/>
      <c r="AG7" s="145">
        <v>1</v>
      </c>
      <c r="AH7" s="145"/>
      <c r="AI7" s="147">
        <f>30*AH7/50</f>
        <v>0</v>
      </c>
      <c r="AJ7" s="149">
        <f>I7+AE7+AF7-AG7</f>
        <v>-1</v>
      </c>
      <c r="AK7" s="149">
        <f>I7+AE7+AI7+AF7-AG7</f>
        <v>-1</v>
      </c>
      <c r="AL7" s="141">
        <v>2</v>
      </c>
      <c r="AM7" s="141">
        <v>0</v>
      </c>
      <c r="AN7" s="143"/>
      <c r="AO7" s="143"/>
      <c r="AP7" s="139"/>
    </row>
    <row r="8" spans="1:42" ht="12.75">
      <c r="A8" s="156"/>
      <c r="B8" s="158"/>
      <c r="C8" s="102"/>
      <c r="D8" s="160"/>
      <c r="E8" s="152"/>
      <c r="F8" s="98"/>
      <c r="G8" s="152"/>
      <c r="H8" s="98"/>
      <c r="I8" s="100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152"/>
      <c r="AE8" s="86"/>
      <c r="AF8" s="154"/>
      <c r="AG8" s="146"/>
      <c r="AH8" s="146"/>
      <c r="AI8" s="148"/>
      <c r="AJ8" s="150"/>
      <c r="AK8" s="150"/>
      <c r="AL8" s="142"/>
      <c r="AM8" s="142"/>
      <c r="AN8" s="144"/>
      <c r="AO8" s="144"/>
      <c r="AP8" s="140"/>
    </row>
    <row r="9" spans="1:42" ht="12.75">
      <c r="A9" s="89">
        <v>3</v>
      </c>
      <c r="B9" s="91" t="s">
        <v>38</v>
      </c>
      <c r="C9" s="93">
        <v>23</v>
      </c>
      <c r="D9" s="95"/>
      <c r="E9" s="77"/>
      <c r="F9" s="97">
        <f>2*E9/7</f>
        <v>0</v>
      </c>
      <c r="G9" s="77">
        <v>0</v>
      </c>
      <c r="H9" s="97">
        <f>2*G9/7</f>
        <v>0</v>
      </c>
      <c r="I9" s="99">
        <f>F9+H9</f>
        <v>0</v>
      </c>
      <c r="J9" s="27">
        <v>1.5</v>
      </c>
      <c r="K9" s="28">
        <v>0</v>
      </c>
      <c r="L9" s="28">
        <v>0</v>
      </c>
      <c r="M9" s="28">
        <v>0</v>
      </c>
      <c r="N9" s="28">
        <v>0</v>
      </c>
      <c r="O9" s="28"/>
      <c r="P9" s="28"/>
      <c r="Q9" s="28"/>
      <c r="R9" s="28"/>
      <c r="S9" s="28"/>
      <c r="T9" s="28">
        <v>4</v>
      </c>
      <c r="U9" s="28"/>
      <c r="V9" s="28"/>
      <c r="W9" s="28">
        <v>0</v>
      </c>
      <c r="X9" s="29"/>
      <c r="Y9" s="28"/>
      <c r="Z9" s="28"/>
      <c r="AA9" s="28"/>
      <c r="AB9" s="28"/>
      <c r="AC9" s="37"/>
      <c r="AD9" s="83">
        <f>SUM(J9:AC9)</f>
        <v>5.5</v>
      </c>
      <c r="AE9" s="85">
        <f>30*AD9/140</f>
        <v>1.1785714285714286</v>
      </c>
      <c r="AF9" s="87"/>
      <c r="AG9" s="77">
        <v>2</v>
      </c>
      <c r="AH9" s="77"/>
      <c r="AI9" s="79">
        <f>30*AH9/50</f>
        <v>0</v>
      </c>
      <c r="AJ9" s="81">
        <f>I9+AE9+AF9-AG9</f>
        <v>-0.8214285714285714</v>
      </c>
      <c r="AK9" s="81">
        <f>I9+AE9+AI9+AF9-AG9</f>
        <v>-0.8214285714285714</v>
      </c>
      <c r="AL9" s="73">
        <v>2</v>
      </c>
      <c r="AM9" s="73">
        <v>0</v>
      </c>
      <c r="AN9" s="75"/>
      <c r="AO9" s="75"/>
      <c r="AP9" s="137"/>
    </row>
    <row r="10" spans="1:42" ht="12.75">
      <c r="A10" s="90"/>
      <c r="B10" s="92"/>
      <c r="C10" s="94"/>
      <c r="D10" s="96"/>
      <c r="E10" s="84"/>
      <c r="F10" s="98"/>
      <c r="G10" s="84"/>
      <c r="H10" s="98"/>
      <c r="I10" s="100"/>
      <c r="J10" s="31"/>
      <c r="K10" s="31" t="s">
        <v>39</v>
      </c>
      <c r="L10" s="31" t="s">
        <v>39</v>
      </c>
      <c r="M10" s="31" t="s">
        <v>39</v>
      </c>
      <c r="N10" s="31" t="s">
        <v>39</v>
      </c>
      <c r="O10" s="31"/>
      <c r="P10" s="31"/>
      <c r="Q10" s="31"/>
      <c r="R10" s="31"/>
      <c r="S10" s="31"/>
      <c r="T10" s="31"/>
      <c r="U10" s="31"/>
      <c r="V10" s="31"/>
      <c r="W10" s="31" t="s">
        <v>39</v>
      </c>
      <c r="X10" s="30"/>
      <c r="Y10" s="30"/>
      <c r="Z10" s="30"/>
      <c r="AA10" s="30"/>
      <c r="AB10" s="30"/>
      <c r="AC10" s="30"/>
      <c r="AD10" s="84"/>
      <c r="AE10" s="86"/>
      <c r="AF10" s="88"/>
      <c r="AG10" s="78"/>
      <c r="AH10" s="78"/>
      <c r="AI10" s="80"/>
      <c r="AJ10" s="82"/>
      <c r="AK10" s="82"/>
      <c r="AL10" s="74"/>
      <c r="AM10" s="74"/>
      <c r="AN10" s="76"/>
      <c r="AO10" s="76"/>
      <c r="AP10" s="138"/>
    </row>
    <row r="11" spans="1:42" ht="12.75">
      <c r="A11" s="89">
        <v>4</v>
      </c>
      <c r="B11" s="91" t="s">
        <v>40</v>
      </c>
      <c r="C11" s="101">
        <v>20</v>
      </c>
      <c r="D11" s="95"/>
      <c r="E11" s="77">
        <v>0</v>
      </c>
      <c r="F11" s="97">
        <f>2*E11/7</f>
        <v>0</v>
      </c>
      <c r="G11" s="77">
        <v>0</v>
      </c>
      <c r="H11" s="97">
        <f>2*G11/7</f>
        <v>0</v>
      </c>
      <c r="I11" s="99">
        <f>F11+H11</f>
        <v>0</v>
      </c>
      <c r="J11" s="27"/>
      <c r="K11" s="28"/>
      <c r="L11" s="28"/>
      <c r="M11" s="28"/>
      <c r="N11" s="28"/>
      <c r="O11" s="28"/>
      <c r="P11" s="28"/>
      <c r="Q11" s="28"/>
      <c r="R11" s="28">
        <v>0.5</v>
      </c>
      <c r="S11" s="28"/>
      <c r="T11" s="28"/>
      <c r="U11" s="28"/>
      <c r="V11" s="28"/>
      <c r="W11" s="28"/>
      <c r="X11" s="29"/>
      <c r="Y11" s="28"/>
      <c r="Z11" s="28"/>
      <c r="AA11" s="28"/>
      <c r="AB11" s="28"/>
      <c r="AC11" s="37"/>
      <c r="AD11" s="83">
        <f>SUM(J11:AC11)</f>
        <v>0.5</v>
      </c>
      <c r="AE11" s="85">
        <f>30*AD11/140</f>
        <v>0.10714285714285714</v>
      </c>
      <c r="AF11" s="87"/>
      <c r="AG11" s="77"/>
      <c r="AH11" s="77"/>
      <c r="AI11" s="79">
        <f>30*AH11/50</f>
        <v>0</v>
      </c>
      <c r="AJ11" s="81">
        <f>I11+AE11+AF11-AG11</f>
        <v>0.10714285714285714</v>
      </c>
      <c r="AK11" s="81">
        <f>I11+AE11+AI11+AF11-AG11</f>
        <v>0.10714285714285714</v>
      </c>
      <c r="AL11" s="73">
        <v>0</v>
      </c>
      <c r="AM11" s="73">
        <v>0</v>
      </c>
      <c r="AN11" s="75"/>
      <c r="AO11" s="75"/>
      <c r="AP11" s="135"/>
    </row>
    <row r="12" spans="1:42" ht="12.75">
      <c r="A12" s="90"/>
      <c r="B12" s="92"/>
      <c r="C12" s="102"/>
      <c r="D12" s="96"/>
      <c r="E12" s="84"/>
      <c r="F12" s="98"/>
      <c r="G12" s="84"/>
      <c r="H12" s="98"/>
      <c r="I12" s="100"/>
      <c r="J12" s="30"/>
      <c r="K12" s="30"/>
      <c r="L12" s="30"/>
      <c r="M12" s="30"/>
      <c r="N12" s="31"/>
      <c r="O12" s="31"/>
      <c r="P12" s="31"/>
      <c r="Q12" s="30"/>
      <c r="R12" s="30"/>
      <c r="S12" s="31"/>
      <c r="T12" s="30"/>
      <c r="U12" s="31"/>
      <c r="V12" s="31"/>
      <c r="W12" s="31"/>
      <c r="X12" s="30"/>
      <c r="Y12" s="30"/>
      <c r="Z12" s="30"/>
      <c r="AA12" s="30"/>
      <c r="AB12" s="30"/>
      <c r="AC12" s="30"/>
      <c r="AD12" s="84"/>
      <c r="AE12" s="86"/>
      <c r="AF12" s="88"/>
      <c r="AG12" s="78"/>
      <c r="AH12" s="78"/>
      <c r="AI12" s="80"/>
      <c r="AJ12" s="82"/>
      <c r="AK12" s="82"/>
      <c r="AL12" s="74"/>
      <c r="AM12" s="74"/>
      <c r="AN12" s="76"/>
      <c r="AO12" s="76"/>
      <c r="AP12" s="136"/>
    </row>
    <row r="13" spans="1:42" ht="12.75">
      <c r="A13" s="89">
        <v>5</v>
      </c>
      <c r="B13" s="91" t="s">
        <v>41</v>
      </c>
      <c r="C13" s="101">
        <v>24</v>
      </c>
      <c r="D13" s="95"/>
      <c r="E13" s="77">
        <v>34</v>
      </c>
      <c r="F13" s="97">
        <f>2*E13/7</f>
        <v>9.714285714285714</v>
      </c>
      <c r="G13" s="77">
        <v>0</v>
      </c>
      <c r="H13" s="97">
        <f>2*G13/7</f>
        <v>0</v>
      </c>
      <c r="I13" s="99">
        <f>F13+H13</f>
        <v>9.714285714285714</v>
      </c>
      <c r="J13" s="27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38"/>
      <c r="Y13" s="28"/>
      <c r="Z13" s="28"/>
      <c r="AA13" s="28"/>
      <c r="AB13" s="28"/>
      <c r="AC13" s="37"/>
      <c r="AD13" s="83">
        <f>SUM(J13:AC13)</f>
        <v>0</v>
      </c>
      <c r="AE13" s="85">
        <f>30*AD13/140</f>
        <v>0</v>
      </c>
      <c r="AF13" s="87"/>
      <c r="AG13" s="77"/>
      <c r="AH13" s="77"/>
      <c r="AI13" s="79">
        <f>30*AH13/50</f>
        <v>0</v>
      </c>
      <c r="AJ13" s="81">
        <f>I13+AE13+AF13-AG13</f>
        <v>9.714285714285714</v>
      </c>
      <c r="AK13" s="81">
        <f>I13+AE13+AI13+AF13-AG13</f>
        <v>9.714285714285714</v>
      </c>
      <c r="AL13" s="73">
        <v>1</v>
      </c>
      <c r="AM13" s="73">
        <v>0</v>
      </c>
      <c r="AN13" s="75"/>
      <c r="AO13" s="75"/>
      <c r="AP13" s="71"/>
    </row>
    <row r="14" spans="1:42" ht="12.75">
      <c r="A14" s="90"/>
      <c r="B14" s="92"/>
      <c r="C14" s="102"/>
      <c r="D14" s="96"/>
      <c r="E14" s="84"/>
      <c r="F14" s="98"/>
      <c r="G14" s="84"/>
      <c r="H14" s="98"/>
      <c r="I14" s="10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84"/>
      <c r="AE14" s="86"/>
      <c r="AF14" s="88"/>
      <c r="AG14" s="78"/>
      <c r="AH14" s="78"/>
      <c r="AI14" s="80"/>
      <c r="AJ14" s="82"/>
      <c r="AK14" s="82"/>
      <c r="AL14" s="74"/>
      <c r="AM14" s="74"/>
      <c r="AN14" s="76"/>
      <c r="AO14" s="76"/>
      <c r="AP14" s="72"/>
    </row>
    <row r="15" spans="1:42" ht="12.75">
      <c r="A15" s="123">
        <v>6</v>
      </c>
      <c r="B15" s="125" t="s">
        <v>42</v>
      </c>
      <c r="C15" s="127">
        <v>25</v>
      </c>
      <c r="D15" s="129"/>
      <c r="E15" s="111"/>
      <c r="F15" s="131">
        <f>2*E15/7</f>
        <v>0</v>
      </c>
      <c r="G15" s="111"/>
      <c r="H15" s="131">
        <f>2*G15/7</f>
        <v>0</v>
      </c>
      <c r="I15" s="133">
        <f>F15+H15</f>
        <v>0</v>
      </c>
      <c r="J15" s="39">
        <v>0</v>
      </c>
      <c r="K15" s="40">
        <v>0</v>
      </c>
      <c r="L15" s="40">
        <v>1</v>
      </c>
      <c r="M15" s="40">
        <v>0</v>
      </c>
      <c r="N15" s="40"/>
      <c r="O15" s="40">
        <v>0</v>
      </c>
      <c r="P15" s="40"/>
      <c r="Q15" s="40"/>
      <c r="R15" s="40"/>
      <c r="S15" s="40"/>
      <c r="T15" s="40"/>
      <c r="U15" s="40">
        <v>0</v>
      </c>
      <c r="V15" s="40">
        <v>0</v>
      </c>
      <c r="W15" s="40"/>
      <c r="X15" s="41"/>
      <c r="Y15" s="40"/>
      <c r="Z15" s="40"/>
      <c r="AA15" s="40"/>
      <c r="AB15" s="40"/>
      <c r="AC15" s="42"/>
      <c r="AD15" s="117">
        <f>SUM(J15:AC15)</f>
        <v>1</v>
      </c>
      <c r="AE15" s="119">
        <f>30*AD15/140</f>
        <v>0.21428571428571427</v>
      </c>
      <c r="AF15" s="121"/>
      <c r="AG15" s="111">
        <v>2</v>
      </c>
      <c r="AH15" s="111"/>
      <c r="AI15" s="113">
        <f>30*AH15/50</f>
        <v>0</v>
      </c>
      <c r="AJ15" s="115">
        <f>I15+AE15+AF15-AG15</f>
        <v>-1.7857142857142858</v>
      </c>
      <c r="AK15" s="115">
        <f>I15+AE15+AI15+AF15-AG15</f>
        <v>-1.7857142857142858</v>
      </c>
      <c r="AL15" s="107">
        <v>2</v>
      </c>
      <c r="AM15" s="107">
        <v>0</v>
      </c>
      <c r="AN15" s="109"/>
      <c r="AO15" s="109"/>
      <c r="AP15" s="105"/>
    </row>
    <row r="16" spans="1:42" ht="12.75">
      <c r="A16" s="124"/>
      <c r="B16" s="126"/>
      <c r="C16" s="128"/>
      <c r="D16" s="130"/>
      <c r="E16" s="118"/>
      <c r="F16" s="132"/>
      <c r="G16" s="118"/>
      <c r="H16" s="132"/>
      <c r="I16" s="134"/>
      <c r="J16" s="43" t="s">
        <v>43</v>
      </c>
      <c r="K16" s="43" t="s">
        <v>43</v>
      </c>
      <c r="L16" s="44"/>
      <c r="M16" s="43" t="s">
        <v>43</v>
      </c>
      <c r="N16" s="44"/>
      <c r="O16" s="43" t="s">
        <v>43</v>
      </c>
      <c r="P16" s="43"/>
      <c r="Q16" s="43"/>
      <c r="R16" s="44"/>
      <c r="S16" s="44"/>
      <c r="T16" s="43"/>
      <c r="U16" s="43" t="s">
        <v>43</v>
      </c>
      <c r="V16" s="43" t="s">
        <v>43</v>
      </c>
      <c r="W16" s="44"/>
      <c r="X16" s="44"/>
      <c r="Y16" s="44"/>
      <c r="Z16" s="44"/>
      <c r="AA16" s="44"/>
      <c r="AB16" s="44"/>
      <c r="AC16" s="44"/>
      <c r="AD16" s="118"/>
      <c r="AE16" s="120"/>
      <c r="AF16" s="122"/>
      <c r="AG16" s="112"/>
      <c r="AH16" s="112"/>
      <c r="AI16" s="114"/>
      <c r="AJ16" s="116"/>
      <c r="AK16" s="116"/>
      <c r="AL16" s="108"/>
      <c r="AM16" s="108"/>
      <c r="AN16" s="110"/>
      <c r="AO16" s="110"/>
      <c r="AP16" s="106"/>
    </row>
    <row r="17" spans="1:42" ht="12.75">
      <c r="A17" s="89">
        <v>7</v>
      </c>
      <c r="B17" s="91" t="s">
        <v>44</v>
      </c>
      <c r="C17" s="101">
        <v>26</v>
      </c>
      <c r="D17" s="95"/>
      <c r="E17" s="77">
        <v>18</v>
      </c>
      <c r="F17" s="97">
        <f>2*E17/7</f>
        <v>5.142857142857143</v>
      </c>
      <c r="G17" s="77">
        <v>0</v>
      </c>
      <c r="H17" s="97">
        <f>2*G17/7</f>
        <v>0</v>
      </c>
      <c r="I17" s="99">
        <f>F17+H17</f>
        <v>5.142857142857143</v>
      </c>
      <c r="J17" s="27"/>
      <c r="K17" s="28"/>
      <c r="L17" s="28"/>
      <c r="M17" s="28"/>
      <c r="N17" s="28"/>
      <c r="O17" s="28"/>
      <c r="P17" s="28"/>
      <c r="Q17" s="28">
        <v>4</v>
      </c>
      <c r="R17" s="28">
        <v>0</v>
      </c>
      <c r="S17" s="28"/>
      <c r="T17" s="28">
        <v>0</v>
      </c>
      <c r="U17" s="28">
        <v>0</v>
      </c>
      <c r="V17" s="28"/>
      <c r="W17" s="28"/>
      <c r="X17" s="38"/>
      <c r="Y17" s="28"/>
      <c r="Z17" s="28"/>
      <c r="AA17" s="28"/>
      <c r="AB17" s="28"/>
      <c r="AC17" s="37"/>
      <c r="AD17" s="83">
        <f>SUM(J17:AC17)</f>
        <v>4</v>
      </c>
      <c r="AE17" s="85">
        <f>30*AD17/140</f>
        <v>0.8571428571428571</v>
      </c>
      <c r="AF17" s="87"/>
      <c r="AG17" s="77">
        <v>2</v>
      </c>
      <c r="AH17" s="77"/>
      <c r="AI17" s="79">
        <f>30*AH17/50</f>
        <v>0</v>
      </c>
      <c r="AJ17" s="81">
        <f>I17+AE17+AF17-AG17</f>
        <v>4</v>
      </c>
      <c r="AK17" s="81">
        <f>I17+AE17+AI17+AF17-AG17</f>
        <v>4</v>
      </c>
      <c r="AL17" s="73">
        <v>2</v>
      </c>
      <c r="AM17" s="73">
        <v>0</v>
      </c>
      <c r="AN17" s="75"/>
      <c r="AO17" s="75"/>
      <c r="AP17" s="71"/>
    </row>
    <row r="18" spans="1:42" ht="12.75">
      <c r="A18" s="90"/>
      <c r="B18" s="92"/>
      <c r="C18" s="102"/>
      <c r="D18" s="96"/>
      <c r="E18" s="84"/>
      <c r="F18" s="98"/>
      <c r="G18" s="84"/>
      <c r="H18" s="98"/>
      <c r="I18" s="100"/>
      <c r="J18" s="31"/>
      <c r="K18" s="31"/>
      <c r="L18" s="30"/>
      <c r="M18" s="31"/>
      <c r="N18" s="30"/>
      <c r="O18" s="31"/>
      <c r="P18" s="31"/>
      <c r="Q18" s="31" t="s">
        <v>39</v>
      </c>
      <c r="R18" s="31" t="s">
        <v>39</v>
      </c>
      <c r="S18" s="31"/>
      <c r="T18" s="31" t="s">
        <v>39</v>
      </c>
      <c r="U18" s="31" t="s">
        <v>39</v>
      </c>
      <c r="V18" s="30"/>
      <c r="W18" s="30"/>
      <c r="X18" s="30"/>
      <c r="Y18" s="30"/>
      <c r="Z18" s="30"/>
      <c r="AA18" s="30"/>
      <c r="AB18" s="30"/>
      <c r="AC18" s="30"/>
      <c r="AD18" s="84"/>
      <c r="AE18" s="86"/>
      <c r="AF18" s="88"/>
      <c r="AG18" s="78"/>
      <c r="AH18" s="78"/>
      <c r="AI18" s="80"/>
      <c r="AJ18" s="82"/>
      <c r="AK18" s="82"/>
      <c r="AL18" s="74"/>
      <c r="AM18" s="74"/>
      <c r="AN18" s="76"/>
      <c r="AO18" s="76"/>
      <c r="AP18" s="72"/>
    </row>
    <row r="19" spans="1:42" ht="12.75">
      <c r="A19" s="89">
        <v>8</v>
      </c>
      <c r="B19" s="91" t="s">
        <v>45</v>
      </c>
      <c r="C19" s="93">
        <v>27</v>
      </c>
      <c r="D19" s="95"/>
      <c r="E19" s="77">
        <v>33.6</v>
      </c>
      <c r="F19" s="97">
        <f>2*E19/7</f>
        <v>9.6</v>
      </c>
      <c r="G19" s="77">
        <v>0</v>
      </c>
      <c r="H19" s="97">
        <f>2*G19/7</f>
        <v>0</v>
      </c>
      <c r="I19" s="99">
        <f>F19+H19</f>
        <v>9.6</v>
      </c>
      <c r="J19" s="27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37"/>
      <c r="AD19" s="83">
        <f>SUM(J19:AC19)</f>
        <v>0</v>
      </c>
      <c r="AE19" s="85">
        <f>30*AD19/140</f>
        <v>0</v>
      </c>
      <c r="AF19" s="87"/>
      <c r="AG19" s="77"/>
      <c r="AH19" s="77"/>
      <c r="AI19" s="79">
        <f>30*AH19/50</f>
        <v>0</v>
      </c>
      <c r="AJ19" s="81">
        <f>I19+AE19+AF19-AG19</f>
        <v>9.6</v>
      </c>
      <c r="AK19" s="81">
        <f>I19+AE19+AI19+AF19-AG19</f>
        <v>9.6</v>
      </c>
      <c r="AL19" s="73">
        <v>2</v>
      </c>
      <c r="AM19" s="73">
        <v>0</v>
      </c>
      <c r="AN19" s="75"/>
      <c r="AO19" s="75"/>
      <c r="AP19" s="103"/>
    </row>
    <row r="20" spans="1:42" ht="12.75">
      <c r="A20" s="90"/>
      <c r="B20" s="92"/>
      <c r="C20" s="94"/>
      <c r="D20" s="96"/>
      <c r="E20" s="84"/>
      <c r="F20" s="98"/>
      <c r="G20" s="84"/>
      <c r="H20" s="98"/>
      <c r="I20" s="10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45"/>
      <c r="Y20" s="30"/>
      <c r="Z20" s="30"/>
      <c r="AA20" s="30"/>
      <c r="AB20" s="30"/>
      <c r="AC20" s="30"/>
      <c r="AD20" s="84"/>
      <c r="AE20" s="86"/>
      <c r="AF20" s="88"/>
      <c r="AG20" s="78"/>
      <c r="AH20" s="78"/>
      <c r="AI20" s="80"/>
      <c r="AJ20" s="82"/>
      <c r="AK20" s="82"/>
      <c r="AL20" s="74"/>
      <c r="AM20" s="74"/>
      <c r="AN20" s="76"/>
      <c r="AO20" s="76"/>
      <c r="AP20" s="104"/>
    </row>
    <row r="21" spans="1:42" ht="12.75">
      <c r="A21" s="89">
        <v>9</v>
      </c>
      <c r="B21" s="91" t="s">
        <v>46</v>
      </c>
      <c r="C21" s="101">
        <v>28</v>
      </c>
      <c r="D21" s="95"/>
      <c r="E21" s="77"/>
      <c r="F21" s="97">
        <f>2*E21/7</f>
        <v>0</v>
      </c>
      <c r="G21" s="77"/>
      <c r="H21" s="97">
        <f>2*G21/7</f>
        <v>0</v>
      </c>
      <c r="I21" s="99">
        <f>F21+H21</f>
        <v>0</v>
      </c>
      <c r="J21" s="27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9"/>
      <c r="Y21" s="28"/>
      <c r="Z21" s="28"/>
      <c r="AA21" s="28"/>
      <c r="AB21" s="28"/>
      <c r="AC21" s="37"/>
      <c r="AD21" s="83">
        <f>SUM(J21:AC21)</f>
        <v>0</v>
      </c>
      <c r="AE21" s="85">
        <f>30*AD21/140</f>
        <v>0</v>
      </c>
      <c r="AF21" s="87"/>
      <c r="AG21" s="77"/>
      <c r="AH21" s="77"/>
      <c r="AI21" s="79">
        <f>30*AH21/50</f>
        <v>0</v>
      </c>
      <c r="AJ21" s="81">
        <f>I21+AE21+AF21-AG21</f>
        <v>0</v>
      </c>
      <c r="AK21" s="81">
        <f>I21+AE21+AI21+AF21-AG21</f>
        <v>0</v>
      </c>
      <c r="AL21" s="73">
        <v>0</v>
      </c>
      <c r="AM21" s="73">
        <v>0</v>
      </c>
      <c r="AN21" s="75"/>
      <c r="AO21" s="75"/>
      <c r="AP21" s="71"/>
    </row>
    <row r="22" spans="1:42" ht="12.75">
      <c r="A22" s="90"/>
      <c r="B22" s="92"/>
      <c r="C22" s="102"/>
      <c r="D22" s="96"/>
      <c r="E22" s="84"/>
      <c r="F22" s="98"/>
      <c r="G22" s="84"/>
      <c r="H22" s="98"/>
      <c r="I22" s="100"/>
      <c r="J22" s="30"/>
      <c r="K22" s="31"/>
      <c r="L22" s="30"/>
      <c r="M22" s="31"/>
      <c r="N22" s="30"/>
      <c r="O22" s="31"/>
      <c r="P22" s="31"/>
      <c r="Q22" s="30"/>
      <c r="R22" s="30"/>
      <c r="S22" s="31"/>
      <c r="T22" s="30"/>
      <c r="U22" s="31"/>
      <c r="V22" s="31"/>
      <c r="W22" s="31"/>
      <c r="X22" s="45"/>
      <c r="Y22" s="30"/>
      <c r="Z22" s="30"/>
      <c r="AA22" s="30"/>
      <c r="AB22" s="30"/>
      <c r="AC22" s="30"/>
      <c r="AD22" s="84"/>
      <c r="AE22" s="86"/>
      <c r="AF22" s="88"/>
      <c r="AG22" s="78"/>
      <c r="AH22" s="78"/>
      <c r="AI22" s="80"/>
      <c r="AJ22" s="82"/>
      <c r="AK22" s="82"/>
      <c r="AL22" s="74"/>
      <c r="AM22" s="74"/>
      <c r="AN22" s="76"/>
      <c r="AO22" s="76"/>
      <c r="AP22" s="72"/>
    </row>
    <row r="23" spans="1:42" ht="12.75">
      <c r="A23" s="89">
        <v>10</v>
      </c>
      <c r="B23" s="91" t="s">
        <v>47</v>
      </c>
      <c r="C23" s="93">
        <v>29</v>
      </c>
      <c r="D23" s="95"/>
      <c r="E23" s="77">
        <v>0</v>
      </c>
      <c r="F23" s="97">
        <f>2*E23/7</f>
        <v>0</v>
      </c>
      <c r="G23" s="77">
        <v>24</v>
      </c>
      <c r="H23" s="97">
        <f>2*G23/7</f>
        <v>6.857142857142857</v>
      </c>
      <c r="I23" s="99">
        <f>F23+H23</f>
        <v>6.857142857142857</v>
      </c>
      <c r="J23" s="27"/>
      <c r="K23" s="28"/>
      <c r="L23" s="28"/>
      <c r="M23" s="28"/>
      <c r="N23" s="28">
        <v>7</v>
      </c>
      <c r="O23" s="28">
        <v>0</v>
      </c>
      <c r="P23" s="28"/>
      <c r="Q23" s="28"/>
      <c r="R23" s="28"/>
      <c r="S23" s="28"/>
      <c r="T23" s="28"/>
      <c r="U23" s="28">
        <v>0</v>
      </c>
      <c r="V23" s="28">
        <v>0</v>
      </c>
      <c r="W23" s="28">
        <v>10</v>
      </c>
      <c r="X23" s="28"/>
      <c r="Y23" s="28"/>
      <c r="Z23" s="28"/>
      <c r="AA23" s="28"/>
      <c r="AB23" s="28"/>
      <c r="AC23" s="37"/>
      <c r="AD23" s="83">
        <f>SUM(J23:AC23)</f>
        <v>17</v>
      </c>
      <c r="AE23" s="85">
        <f>30*AD23/140</f>
        <v>3.642857142857143</v>
      </c>
      <c r="AF23" s="87"/>
      <c r="AG23" s="77">
        <v>2</v>
      </c>
      <c r="AH23" s="77"/>
      <c r="AI23" s="79">
        <f>30*AH23/50</f>
        <v>0</v>
      </c>
      <c r="AJ23" s="81">
        <f>I23+AE23+AF23-AG23</f>
        <v>8.5</v>
      </c>
      <c r="AK23" s="81">
        <f>I23+AE23+AI23+AF23-AG23</f>
        <v>8.5</v>
      </c>
      <c r="AL23" s="73">
        <v>2</v>
      </c>
      <c r="AM23" s="73">
        <v>0</v>
      </c>
      <c r="AN23" s="75"/>
      <c r="AO23" s="75"/>
      <c r="AP23" s="71"/>
    </row>
    <row r="24" spans="1:42" ht="12.75">
      <c r="A24" s="90"/>
      <c r="B24" s="92"/>
      <c r="C24" s="94"/>
      <c r="D24" s="96"/>
      <c r="E24" s="84"/>
      <c r="F24" s="98"/>
      <c r="G24" s="84"/>
      <c r="H24" s="98"/>
      <c r="I24" s="100"/>
      <c r="J24" s="30"/>
      <c r="K24" s="30"/>
      <c r="L24" s="30"/>
      <c r="M24" s="30"/>
      <c r="N24" s="30"/>
      <c r="O24" s="31" t="s">
        <v>39</v>
      </c>
      <c r="P24" s="31"/>
      <c r="Q24" s="31"/>
      <c r="R24" s="31"/>
      <c r="S24" s="31"/>
      <c r="T24" s="30"/>
      <c r="U24" s="31" t="s">
        <v>39</v>
      </c>
      <c r="V24" s="31" t="s">
        <v>39</v>
      </c>
      <c r="W24" s="30"/>
      <c r="X24" s="45"/>
      <c r="Y24" s="30"/>
      <c r="Z24" s="30"/>
      <c r="AA24" s="30"/>
      <c r="AB24" s="30"/>
      <c r="AC24" s="30"/>
      <c r="AD24" s="84"/>
      <c r="AE24" s="86"/>
      <c r="AF24" s="88"/>
      <c r="AG24" s="78"/>
      <c r="AH24" s="78"/>
      <c r="AI24" s="80"/>
      <c r="AJ24" s="82"/>
      <c r="AK24" s="82"/>
      <c r="AL24" s="74"/>
      <c r="AM24" s="74"/>
      <c r="AN24" s="76"/>
      <c r="AO24" s="76"/>
      <c r="AP24" s="72"/>
    </row>
    <row r="25" spans="1:42" ht="12.75">
      <c r="A25" s="89">
        <v>11</v>
      </c>
      <c r="B25" s="91" t="s">
        <v>48</v>
      </c>
      <c r="C25" s="101">
        <v>30</v>
      </c>
      <c r="D25" s="95"/>
      <c r="E25" s="77">
        <v>32</v>
      </c>
      <c r="F25" s="97">
        <f>2*E25/7</f>
        <v>9.142857142857142</v>
      </c>
      <c r="G25" s="77">
        <v>0</v>
      </c>
      <c r="H25" s="97">
        <f>2*G25/7</f>
        <v>0</v>
      </c>
      <c r="I25" s="99">
        <f>F25+H25</f>
        <v>9.142857142857142</v>
      </c>
      <c r="J25" s="27">
        <v>0</v>
      </c>
      <c r="K25" s="28">
        <v>0</v>
      </c>
      <c r="L25" s="28">
        <v>0</v>
      </c>
      <c r="M25" s="28">
        <v>0</v>
      </c>
      <c r="N25" s="28">
        <v>5</v>
      </c>
      <c r="O25" s="28">
        <v>0</v>
      </c>
      <c r="P25" s="28">
        <v>0</v>
      </c>
      <c r="Q25" s="28">
        <v>4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9</v>
      </c>
      <c r="X25" s="46"/>
      <c r="Y25" s="28"/>
      <c r="Z25" s="28"/>
      <c r="AA25" s="28"/>
      <c r="AB25" s="28"/>
      <c r="AC25" s="37"/>
      <c r="AD25" s="83">
        <f>SUM(J25:AC25)</f>
        <v>18</v>
      </c>
      <c r="AE25" s="85">
        <f>30*AD25/140</f>
        <v>3.857142857142857</v>
      </c>
      <c r="AF25" s="87"/>
      <c r="AG25" s="77"/>
      <c r="AH25" s="77"/>
      <c r="AI25" s="79">
        <f>30*AH25/50</f>
        <v>0</v>
      </c>
      <c r="AJ25" s="81">
        <f>I25+AE25+AF25-AG25</f>
        <v>13</v>
      </c>
      <c r="AK25" s="81">
        <f>I25+AE25+AI25+AF25-AG25</f>
        <v>13</v>
      </c>
      <c r="AL25" s="73">
        <v>2</v>
      </c>
      <c r="AM25" s="73">
        <v>0</v>
      </c>
      <c r="AN25" s="75"/>
      <c r="AO25" s="75"/>
      <c r="AP25" s="71"/>
    </row>
    <row r="26" spans="1:42" ht="12.75">
      <c r="A26" s="90"/>
      <c r="B26" s="92"/>
      <c r="C26" s="102"/>
      <c r="D26" s="96"/>
      <c r="E26" s="84"/>
      <c r="F26" s="98"/>
      <c r="G26" s="84"/>
      <c r="H26" s="98"/>
      <c r="I26" s="100"/>
      <c r="J26" s="31" t="s">
        <v>39</v>
      </c>
      <c r="K26" s="31" t="s">
        <v>39</v>
      </c>
      <c r="L26" s="31" t="s">
        <v>39</v>
      </c>
      <c r="M26" s="31" t="s">
        <v>39</v>
      </c>
      <c r="N26" s="31" t="s">
        <v>39</v>
      </c>
      <c r="O26" s="31" t="s">
        <v>39</v>
      </c>
      <c r="P26" s="31" t="s">
        <v>39</v>
      </c>
      <c r="Q26" s="30"/>
      <c r="R26" s="31" t="s">
        <v>49</v>
      </c>
      <c r="S26" s="31" t="s">
        <v>49</v>
      </c>
      <c r="T26" s="31" t="s">
        <v>49</v>
      </c>
      <c r="U26" s="31" t="s">
        <v>39</v>
      </c>
      <c r="V26" s="31" t="s">
        <v>49</v>
      </c>
      <c r="W26" s="31" t="s">
        <v>39</v>
      </c>
      <c r="X26" s="45"/>
      <c r="Y26" s="30"/>
      <c r="Z26" s="30"/>
      <c r="AA26" s="30"/>
      <c r="AB26" s="30"/>
      <c r="AC26" s="30"/>
      <c r="AD26" s="84"/>
      <c r="AE26" s="86"/>
      <c r="AF26" s="88"/>
      <c r="AG26" s="78"/>
      <c r="AH26" s="78"/>
      <c r="AI26" s="80"/>
      <c r="AJ26" s="82"/>
      <c r="AK26" s="82"/>
      <c r="AL26" s="74"/>
      <c r="AM26" s="74"/>
      <c r="AN26" s="76"/>
      <c r="AO26" s="76"/>
      <c r="AP26" s="72"/>
    </row>
    <row r="27" spans="1:42" ht="12.75">
      <c r="A27" s="89">
        <v>12</v>
      </c>
      <c r="B27" s="91" t="s">
        <v>50</v>
      </c>
      <c r="C27" s="93">
        <v>31</v>
      </c>
      <c r="D27" s="95"/>
      <c r="E27" s="77">
        <v>9</v>
      </c>
      <c r="F27" s="97">
        <f>2*E27/7</f>
        <v>2.5714285714285716</v>
      </c>
      <c r="G27" s="77">
        <v>0</v>
      </c>
      <c r="H27" s="97">
        <f>2*G27/7</f>
        <v>0</v>
      </c>
      <c r="I27" s="99">
        <f>F27+H27</f>
        <v>2.5714285714285716</v>
      </c>
      <c r="J27" s="27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37"/>
      <c r="AD27" s="83">
        <f>SUM(J27:AC27)</f>
        <v>0</v>
      </c>
      <c r="AE27" s="85">
        <f>30*AD27/140</f>
        <v>0</v>
      </c>
      <c r="AF27" s="87"/>
      <c r="AG27" s="77"/>
      <c r="AH27" s="77"/>
      <c r="AI27" s="79">
        <f>30*AH27/50</f>
        <v>0</v>
      </c>
      <c r="AJ27" s="81">
        <f>I27+AE27+AF27-AG27</f>
        <v>2.5714285714285716</v>
      </c>
      <c r="AK27" s="81">
        <f>I27+AE27+AI27+AF27-AG27</f>
        <v>2.5714285714285716</v>
      </c>
      <c r="AL27" s="73">
        <v>2</v>
      </c>
      <c r="AM27" s="73">
        <v>0</v>
      </c>
      <c r="AN27" s="75"/>
      <c r="AO27" s="75"/>
      <c r="AP27" s="71"/>
    </row>
    <row r="28" spans="1:42" ht="12.75">
      <c r="A28" s="90"/>
      <c r="B28" s="92"/>
      <c r="C28" s="94"/>
      <c r="D28" s="96"/>
      <c r="E28" s="84"/>
      <c r="F28" s="98"/>
      <c r="G28" s="84"/>
      <c r="H28" s="98"/>
      <c r="I28" s="10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45"/>
      <c r="Y28" s="30"/>
      <c r="Z28" s="30"/>
      <c r="AA28" s="30"/>
      <c r="AB28" s="30"/>
      <c r="AC28" s="30"/>
      <c r="AD28" s="84"/>
      <c r="AE28" s="86"/>
      <c r="AF28" s="88"/>
      <c r="AG28" s="78"/>
      <c r="AH28" s="78"/>
      <c r="AI28" s="80"/>
      <c r="AJ28" s="82"/>
      <c r="AK28" s="82"/>
      <c r="AL28" s="74"/>
      <c r="AM28" s="74"/>
      <c r="AN28" s="76"/>
      <c r="AO28" s="76"/>
      <c r="AP28" s="72"/>
    </row>
    <row r="29" spans="1:42" ht="12.75">
      <c r="A29" s="89">
        <v>13</v>
      </c>
      <c r="B29" s="91" t="s">
        <v>51</v>
      </c>
      <c r="C29" s="101">
        <v>32</v>
      </c>
      <c r="D29" s="95"/>
      <c r="E29" s="77">
        <v>11</v>
      </c>
      <c r="F29" s="97">
        <f>2*E29/7</f>
        <v>3.142857142857143</v>
      </c>
      <c r="G29" s="77">
        <v>0</v>
      </c>
      <c r="H29" s="97">
        <f>2*G29/7</f>
        <v>0</v>
      </c>
      <c r="I29" s="99">
        <f>F29+H29</f>
        <v>3.142857142857143</v>
      </c>
      <c r="J29" s="47"/>
      <c r="K29" s="30"/>
      <c r="L29" s="30"/>
      <c r="M29" s="30"/>
      <c r="N29" s="28">
        <v>0</v>
      </c>
      <c r="O29" s="28">
        <v>0</v>
      </c>
      <c r="P29" s="30"/>
      <c r="Q29" s="31" t="s">
        <v>52</v>
      </c>
      <c r="R29" s="31" t="s">
        <v>53</v>
      </c>
      <c r="S29" s="30"/>
      <c r="T29" s="30"/>
      <c r="U29" s="30"/>
      <c r="V29" s="30"/>
      <c r="W29" s="30"/>
      <c r="X29" s="45"/>
      <c r="Y29" s="30"/>
      <c r="Z29" s="30"/>
      <c r="AA29" s="30"/>
      <c r="AB29" s="30"/>
      <c r="AC29" s="30"/>
      <c r="AD29" s="83">
        <f>SUM(J29:AC29)</f>
        <v>0</v>
      </c>
      <c r="AE29" s="85">
        <f>30*AD29/140</f>
        <v>0</v>
      </c>
      <c r="AF29" s="87"/>
      <c r="AG29" s="77"/>
      <c r="AH29" s="77"/>
      <c r="AI29" s="79">
        <f>30*AH29/50</f>
        <v>0</v>
      </c>
      <c r="AJ29" s="81">
        <f>I29+AE29+AF29-AG29</f>
        <v>3.142857142857143</v>
      </c>
      <c r="AK29" s="81">
        <f>I29+AE29+AI29+AF29-AG29</f>
        <v>3.142857142857143</v>
      </c>
      <c r="AL29" s="73">
        <v>2</v>
      </c>
      <c r="AM29" s="73">
        <v>0</v>
      </c>
      <c r="AN29" s="75"/>
      <c r="AO29" s="75"/>
      <c r="AP29" s="71"/>
    </row>
    <row r="30" spans="1:42" ht="12.75">
      <c r="A30" s="90"/>
      <c r="B30" s="92"/>
      <c r="C30" s="102"/>
      <c r="D30" s="96"/>
      <c r="E30" s="84"/>
      <c r="F30" s="98"/>
      <c r="G30" s="84"/>
      <c r="H30" s="98"/>
      <c r="I30" s="100"/>
      <c r="J30" s="47"/>
      <c r="K30" s="30"/>
      <c r="L30" s="30"/>
      <c r="M30" s="30"/>
      <c r="N30" s="31" t="s">
        <v>39</v>
      </c>
      <c r="O30" s="31" t="s">
        <v>39</v>
      </c>
      <c r="P30" s="30"/>
      <c r="Q30" s="30"/>
      <c r="R30" s="31" t="s">
        <v>39</v>
      </c>
      <c r="S30" s="30"/>
      <c r="T30" s="30"/>
      <c r="U30" s="30"/>
      <c r="V30" s="30"/>
      <c r="W30" s="30"/>
      <c r="X30" s="45"/>
      <c r="Y30" s="30"/>
      <c r="Z30" s="30"/>
      <c r="AA30" s="30"/>
      <c r="AB30" s="30"/>
      <c r="AC30" s="30"/>
      <c r="AD30" s="84"/>
      <c r="AE30" s="86"/>
      <c r="AF30" s="88"/>
      <c r="AG30" s="78"/>
      <c r="AH30" s="78"/>
      <c r="AI30" s="80"/>
      <c r="AJ30" s="82"/>
      <c r="AK30" s="82"/>
      <c r="AL30" s="74"/>
      <c r="AM30" s="74"/>
      <c r="AN30" s="76"/>
      <c r="AO30" s="76"/>
      <c r="AP30" s="72"/>
    </row>
    <row r="31" spans="1:42" ht="12.75">
      <c r="A31" s="89">
        <v>14</v>
      </c>
      <c r="B31" s="91" t="s">
        <v>54</v>
      </c>
      <c r="C31" s="93">
        <v>33</v>
      </c>
      <c r="D31" s="95"/>
      <c r="E31" s="77">
        <v>27</v>
      </c>
      <c r="F31" s="97">
        <f>2*E31/7</f>
        <v>7.714285714285714</v>
      </c>
      <c r="G31" s="77">
        <v>0</v>
      </c>
      <c r="H31" s="97">
        <f>2*G31/7</f>
        <v>0</v>
      </c>
      <c r="I31" s="99">
        <f>F31+H31</f>
        <v>7.714285714285714</v>
      </c>
      <c r="J31" s="27">
        <v>1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5</v>
      </c>
      <c r="Q31" s="28">
        <v>1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/>
      <c r="X31" s="28"/>
      <c r="Y31" s="28"/>
      <c r="Z31" s="28"/>
      <c r="AA31" s="28"/>
      <c r="AB31" s="28"/>
      <c r="AC31" s="37"/>
      <c r="AD31" s="83">
        <f>SUM(J31:AC31)</f>
        <v>7</v>
      </c>
      <c r="AE31" s="85">
        <f>30*AD31/140</f>
        <v>1.5</v>
      </c>
      <c r="AF31" s="87"/>
      <c r="AG31" s="77">
        <v>2</v>
      </c>
      <c r="AH31" s="77"/>
      <c r="AI31" s="79">
        <f>30*AH31/50</f>
        <v>0</v>
      </c>
      <c r="AJ31" s="81">
        <f>I31+AE31+AF31-AG31</f>
        <v>7.214285714285715</v>
      </c>
      <c r="AK31" s="81">
        <f>I31+AE31+AI31+AF31-AG31</f>
        <v>7.214285714285715</v>
      </c>
      <c r="AL31" s="73">
        <v>1</v>
      </c>
      <c r="AM31" s="73">
        <v>0</v>
      </c>
      <c r="AN31" s="75"/>
      <c r="AO31" s="75"/>
      <c r="AP31" s="71"/>
    </row>
    <row r="32" spans="1:42" ht="13.5" thickBot="1">
      <c r="A32" s="90"/>
      <c r="B32" s="92"/>
      <c r="C32" s="94"/>
      <c r="D32" s="96"/>
      <c r="E32" s="84"/>
      <c r="F32" s="98"/>
      <c r="G32" s="84"/>
      <c r="H32" s="98"/>
      <c r="I32" s="100"/>
      <c r="J32" s="30"/>
      <c r="K32" s="31" t="s">
        <v>43</v>
      </c>
      <c r="L32" s="31" t="s">
        <v>43</v>
      </c>
      <c r="M32" s="31" t="s">
        <v>43</v>
      </c>
      <c r="N32" s="31" t="s">
        <v>43</v>
      </c>
      <c r="O32" s="31" t="s">
        <v>43</v>
      </c>
      <c r="P32" s="30"/>
      <c r="Q32" s="31" t="s">
        <v>43</v>
      </c>
      <c r="R32" s="31" t="s">
        <v>43</v>
      </c>
      <c r="S32" s="31" t="s">
        <v>43</v>
      </c>
      <c r="T32" s="31" t="s">
        <v>43</v>
      </c>
      <c r="U32" s="31" t="s">
        <v>43</v>
      </c>
      <c r="V32" s="31" t="s">
        <v>43</v>
      </c>
      <c r="W32" s="30"/>
      <c r="X32" s="45"/>
      <c r="Y32" s="30"/>
      <c r="Z32" s="30"/>
      <c r="AA32" s="30"/>
      <c r="AB32" s="30"/>
      <c r="AC32" s="30"/>
      <c r="AD32" s="84"/>
      <c r="AE32" s="86"/>
      <c r="AF32" s="88"/>
      <c r="AG32" s="78"/>
      <c r="AH32" s="78"/>
      <c r="AI32" s="80"/>
      <c r="AJ32" s="82"/>
      <c r="AK32" s="82"/>
      <c r="AL32" s="74"/>
      <c r="AM32" s="74"/>
      <c r="AN32" s="76"/>
      <c r="AO32" s="76"/>
      <c r="AP32" s="72"/>
    </row>
    <row r="33" spans="1:42" ht="12.75">
      <c r="A33" s="48"/>
      <c r="B33" s="49"/>
      <c r="C33" s="50"/>
      <c r="D33" s="51" t="e">
        <f aca="true" t="shared" si="0" ref="D33:AN33">AVERAGE(D5:D32)</f>
        <v>#DIV/0!</v>
      </c>
      <c r="E33" s="52">
        <f t="shared" si="0"/>
        <v>18.288888888888888</v>
      </c>
      <c r="F33" s="52">
        <f t="shared" si="0"/>
        <v>3.3591836734693876</v>
      </c>
      <c r="G33" s="52">
        <f t="shared" si="0"/>
        <v>2.4</v>
      </c>
      <c r="H33" s="52">
        <f t="shared" si="0"/>
        <v>0.4897959183673469</v>
      </c>
      <c r="I33" s="53">
        <f t="shared" si="0"/>
        <v>3.8489795918367347</v>
      </c>
      <c r="J33" s="54">
        <f t="shared" si="0"/>
        <v>0.625</v>
      </c>
      <c r="K33" s="55">
        <f t="shared" si="0"/>
        <v>0</v>
      </c>
      <c r="L33" s="56">
        <f t="shared" si="0"/>
        <v>0.25</v>
      </c>
      <c r="M33" s="56">
        <f t="shared" si="0"/>
        <v>0</v>
      </c>
      <c r="N33" s="56">
        <f t="shared" si="0"/>
        <v>2.4</v>
      </c>
      <c r="O33" s="56">
        <f t="shared" si="0"/>
        <v>0</v>
      </c>
      <c r="P33" s="56">
        <f t="shared" si="0"/>
        <v>2.5</v>
      </c>
      <c r="Q33" s="56">
        <f t="shared" si="0"/>
        <v>3</v>
      </c>
      <c r="R33" s="56">
        <f t="shared" si="0"/>
        <v>0.125</v>
      </c>
      <c r="S33" s="56">
        <f t="shared" si="0"/>
        <v>0</v>
      </c>
      <c r="T33" s="56">
        <f t="shared" si="0"/>
        <v>1</v>
      </c>
      <c r="U33" s="56">
        <f t="shared" si="0"/>
        <v>0</v>
      </c>
      <c r="V33" s="56">
        <f t="shared" si="0"/>
        <v>0</v>
      </c>
      <c r="W33" s="56">
        <f t="shared" si="0"/>
        <v>6.333333333333333</v>
      </c>
      <c r="X33" s="56" t="e">
        <f t="shared" si="0"/>
        <v>#DIV/0!</v>
      </c>
      <c r="Y33" s="56" t="e">
        <f t="shared" si="0"/>
        <v>#DIV/0!</v>
      </c>
      <c r="Z33" s="56" t="e">
        <f t="shared" si="0"/>
        <v>#DIV/0!</v>
      </c>
      <c r="AA33" s="56" t="e">
        <f t="shared" si="0"/>
        <v>#DIV/0!</v>
      </c>
      <c r="AB33" s="56" t="e">
        <f t="shared" si="0"/>
        <v>#DIV/0!</v>
      </c>
      <c r="AC33" s="56" t="e">
        <f t="shared" si="0"/>
        <v>#DIV/0!</v>
      </c>
      <c r="AD33" s="57">
        <f t="shared" si="0"/>
        <v>3.7857142857142856</v>
      </c>
      <c r="AE33" s="53">
        <f t="shared" si="0"/>
        <v>0.8112244897959184</v>
      </c>
      <c r="AF33" s="58" t="e">
        <f t="shared" si="0"/>
        <v>#DIV/0!</v>
      </c>
      <c r="AG33" s="52">
        <f t="shared" si="0"/>
        <v>1.8333333333333333</v>
      </c>
      <c r="AH33" s="52" t="e">
        <f t="shared" si="0"/>
        <v>#DIV/0!</v>
      </c>
      <c r="AI33" s="59">
        <f t="shared" si="0"/>
        <v>0</v>
      </c>
      <c r="AJ33" s="53">
        <f t="shared" si="0"/>
        <v>3.8744897959183677</v>
      </c>
      <c r="AK33" s="60">
        <f t="shared" si="0"/>
        <v>3.8744897959183677</v>
      </c>
      <c r="AL33" s="57">
        <f t="shared" si="0"/>
        <v>1.4285714285714286</v>
      </c>
      <c r="AM33" s="57">
        <f t="shared" si="0"/>
        <v>0</v>
      </c>
      <c r="AN33" s="59" t="e">
        <f t="shared" si="0"/>
        <v>#DIV/0!</v>
      </c>
      <c r="AO33" s="59"/>
      <c r="AP33" s="59" t="e">
        <f>AVERAGE(AP5:AP32)</f>
        <v>#DIV/0!</v>
      </c>
    </row>
    <row r="34" spans="1:42" ht="13.5" thickBot="1">
      <c r="A34" s="61"/>
      <c r="B34" s="62"/>
      <c r="C34" s="63"/>
      <c r="D34" s="64" t="e">
        <f aca="true" t="shared" si="1" ref="D34:AN34">MEDIAN(D5:D32)</f>
        <v>#NUM!</v>
      </c>
      <c r="E34" s="65">
        <f t="shared" si="1"/>
        <v>18</v>
      </c>
      <c r="F34" s="65">
        <f t="shared" si="1"/>
        <v>1.2857142857142858</v>
      </c>
      <c r="G34" s="65">
        <f t="shared" si="1"/>
        <v>0</v>
      </c>
      <c r="H34" s="65">
        <f t="shared" si="1"/>
        <v>0</v>
      </c>
      <c r="I34" s="66">
        <f t="shared" si="1"/>
        <v>2.857142857142857</v>
      </c>
      <c r="J34" s="67">
        <f t="shared" si="1"/>
        <v>0.5</v>
      </c>
      <c r="K34" s="68">
        <f t="shared" si="1"/>
        <v>0</v>
      </c>
      <c r="L34" s="65">
        <f t="shared" si="1"/>
        <v>0</v>
      </c>
      <c r="M34" s="65">
        <f t="shared" si="1"/>
        <v>0</v>
      </c>
      <c r="N34" s="65">
        <f t="shared" si="1"/>
        <v>0</v>
      </c>
      <c r="O34" s="65">
        <f t="shared" si="1"/>
        <v>0</v>
      </c>
      <c r="P34" s="65">
        <f t="shared" si="1"/>
        <v>2.5</v>
      </c>
      <c r="Q34" s="65">
        <f t="shared" si="1"/>
        <v>4</v>
      </c>
      <c r="R34" s="65">
        <f t="shared" si="1"/>
        <v>0</v>
      </c>
      <c r="S34" s="65">
        <f t="shared" si="1"/>
        <v>0</v>
      </c>
      <c r="T34" s="65">
        <f t="shared" si="1"/>
        <v>0</v>
      </c>
      <c r="U34" s="65">
        <f t="shared" si="1"/>
        <v>0</v>
      </c>
      <c r="V34" s="65">
        <f t="shared" si="1"/>
        <v>0</v>
      </c>
      <c r="W34" s="65">
        <f t="shared" si="1"/>
        <v>9</v>
      </c>
      <c r="X34" s="65" t="e">
        <f t="shared" si="1"/>
        <v>#NUM!</v>
      </c>
      <c r="Y34" s="65" t="e">
        <f t="shared" si="1"/>
        <v>#NUM!</v>
      </c>
      <c r="Z34" s="65" t="e">
        <f t="shared" si="1"/>
        <v>#NUM!</v>
      </c>
      <c r="AA34" s="65" t="e">
        <f t="shared" si="1"/>
        <v>#NUM!</v>
      </c>
      <c r="AB34" s="65" t="e">
        <f t="shared" si="1"/>
        <v>#NUM!</v>
      </c>
      <c r="AC34" s="65" t="e">
        <f t="shared" si="1"/>
        <v>#NUM!</v>
      </c>
      <c r="AD34" s="65">
        <f t="shared" si="1"/>
        <v>0.25</v>
      </c>
      <c r="AE34" s="67">
        <f t="shared" si="1"/>
        <v>0.05357142857142857</v>
      </c>
      <c r="AF34" s="68" t="e">
        <f t="shared" si="1"/>
        <v>#NUM!</v>
      </c>
      <c r="AG34" s="65">
        <f t="shared" si="1"/>
        <v>2</v>
      </c>
      <c r="AH34" s="65" t="e">
        <f t="shared" si="1"/>
        <v>#NUM!</v>
      </c>
      <c r="AI34" s="67">
        <f t="shared" si="1"/>
        <v>0</v>
      </c>
      <c r="AJ34" s="66">
        <f t="shared" si="1"/>
        <v>2.857142857142857</v>
      </c>
      <c r="AK34" s="69">
        <f t="shared" si="1"/>
        <v>2.857142857142857</v>
      </c>
      <c r="AL34" s="70">
        <f t="shared" si="1"/>
        <v>2</v>
      </c>
      <c r="AM34" s="70">
        <f t="shared" si="1"/>
        <v>0</v>
      </c>
      <c r="AN34" s="67" t="e">
        <f t="shared" si="1"/>
        <v>#NUM!</v>
      </c>
      <c r="AO34" s="67"/>
      <c r="AP34" s="67" t="e">
        <f>MEDIAN(AP5:AP32)</f>
        <v>#NUM!</v>
      </c>
    </row>
  </sheetData>
  <mergeCells count="341">
    <mergeCell ref="A1:A3"/>
    <mergeCell ref="B1:B3"/>
    <mergeCell ref="C1:C3"/>
    <mergeCell ref="D1:D3"/>
    <mergeCell ref="E1:I1"/>
    <mergeCell ref="AD1:AD3"/>
    <mergeCell ref="AE1:AE3"/>
    <mergeCell ref="AF1:AF3"/>
    <mergeCell ref="E2:F2"/>
    <mergeCell ref="G2:H2"/>
    <mergeCell ref="I2:I3"/>
    <mergeCell ref="J2:M2"/>
    <mergeCell ref="N2:N3"/>
    <mergeCell ref="O2:O3"/>
    <mergeCell ref="AG1:AG3"/>
    <mergeCell ref="AH1:AI2"/>
    <mergeCell ref="AJ1:AJ3"/>
    <mergeCell ref="AK1:AK3"/>
    <mergeCell ref="AP1:AP3"/>
    <mergeCell ref="AL1:AL3"/>
    <mergeCell ref="AM1:AM3"/>
    <mergeCell ref="AN1:AN3"/>
    <mergeCell ref="AO1:AO3"/>
    <mergeCell ref="P2:P3"/>
    <mergeCell ref="Q2:Q3"/>
    <mergeCell ref="R2:S2"/>
    <mergeCell ref="T2:T3"/>
    <mergeCell ref="U2:U3"/>
    <mergeCell ref="V2:V3"/>
    <mergeCell ref="W2:W3"/>
    <mergeCell ref="X2:X3"/>
    <mergeCell ref="Y2:AA2"/>
    <mergeCell ref="AB2:AC2"/>
    <mergeCell ref="A5:A6"/>
    <mergeCell ref="B5:B6"/>
    <mergeCell ref="C5:C6"/>
    <mergeCell ref="D5:D6"/>
    <mergeCell ref="E5:E6"/>
    <mergeCell ref="F5:F6"/>
    <mergeCell ref="G5:G6"/>
    <mergeCell ref="H5:H6"/>
    <mergeCell ref="AJ5:AJ6"/>
    <mergeCell ref="I5:I6"/>
    <mergeCell ref="AD5:AD6"/>
    <mergeCell ref="AE5:AE6"/>
    <mergeCell ref="AF5:AF6"/>
    <mergeCell ref="I7:I8"/>
    <mergeCell ref="AO5:AO6"/>
    <mergeCell ref="AP5:AP6"/>
    <mergeCell ref="AK5:AK6"/>
    <mergeCell ref="AL5:AL6"/>
    <mergeCell ref="AM5:AM6"/>
    <mergeCell ref="AN5:AN6"/>
    <mergeCell ref="AG5:AG6"/>
    <mergeCell ref="AH5:AH6"/>
    <mergeCell ref="AI5:AI6"/>
    <mergeCell ref="E7:E8"/>
    <mergeCell ref="F7:F8"/>
    <mergeCell ref="G7:G8"/>
    <mergeCell ref="H7:H8"/>
    <mergeCell ref="A7:A8"/>
    <mergeCell ref="B7:B8"/>
    <mergeCell ref="C7:C8"/>
    <mergeCell ref="D7:D8"/>
    <mergeCell ref="AD7:AD8"/>
    <mergeCell ref="AE7:AE8"/>
    <mergeCell ref="AF7:AF8"/>
    <mergeCell ref="AG7:AG8"/>
    <mergeCell ref="AH7:AH8"/>
    <mergeCell ref="AI7:AI8"/>
    <mergeCell ref="AJ7:AJ8"/>
    <mergeCell ref="AK7:AK8"/>
    <mergeCell ref="AP7:AP8"/>
    <mergeCell ref="AL7:AL8"/>
    <mergeCell ref="AM7:AM8"/>
    <mergeCell ref="AN7:AN8"/>
    <mergeCell ref="AO7:AO8"/>
    <mergeCell ref="A9:A10"/>
    <mergeCell ref="B9:B10"/>
    <mergeCell ref="C9:C10"/>
    <mergeCell ref="D9:D10"/>
    <mergeCell ref="E9:E10"/>
    <mergeCell ref="F9:F10"/>
    <mergeCell ref="G9:G10"/>
    <mergeCell ref="H9:H10"/>
    <mergeCell ref="AJ9:AJ10"/>
    <mergeCell ref="I9:I10"/>
    <mergeCell ref="AD9:AD10"/>
    <mergeCell ref="AE9:AE10"/>
    <mergeCell ref="AF9:AF10"/>
    <mergeCell ref="I11:I12"/>
    <mergeCell ref="AO9:AO10"/>
    <mergeCell ref="AP9:AP10"/>
    <mergeCell ref="AK9:AK10"/>
    <mergeCell ref="AL9:AL10"/>
    <mergeCell ref="AM9:AM10"/>
    <mergeCell ref="AN9:AN10"/>
    <mergeCell ref="AG9:AG10"/>
    <mergeCell ref="AH9:AH10"/>
    <mergeCell ref="AI9:AI10"/>
    <mergeCell ref="E11:E12"/>
    <mergeCell ref="F11:F12"/>
    <mergeCell ref="G11:G12"/>
    <mergeCell ref="H11:H12"/>
    <mergeCell ref="A11:A12"/>
    <mergeCell ref="B11:B12"/>
    <mergeCell ref="C11:C12"/>
    <mergeCell ref="D11:D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P11:AP12"/>
    <mergeCell ref="AL11:AL12"/>
    <mergeCell ref="AM11:AM12"/>
    <mergeCell ref="AN11:AN12"/>
    <mergeCell ref="AO11:AO12"/>
    <mergeCell ref="A13:A14"/>
    <mergeCell ref="B13:B14"/>
    <mergeCell ref="C13:C14"/>
    <mergeCell ref="D13:D14"/>
    <mergeCell ref="E13:E14"/>
    <mergeCell ref="F13:F14"/>
    <mergeCell ref="G13:G14"/>
    <mergeCell ref="H13:H14"/>
    <mergeCell ref="AJ13:AJ14"/>
    <mergeCell ref="I13:I14"/>
    <mergeCell ref="AD13:AD14"/>
    <mergeCell ref="AE13:AE14"/>
    <mergeCell ref="AF13:AF14"/>
    <mergeCell ref="I15:I16"/>
    <mergeCell ref="AO13:AO14"/>
    <mergeCell ref="AP13:AP14"/>
    <mergeCell ref="AK13:AK14"/>
    <mergeCell ref="AL13:AL14"/>
    <mergeCell ref="AM13:AM14"/>
    <mergeCell ref="AN13:AN14"/>
    <mergeCell ref="AG13:AG14"/>
    <mergeCell ref="AH13:AH14"/>
    <mergeCell ref="AI13:AI14"/>
    <mergeCell ref="E15:E16"/>
    <mergeCell ref="F15:F16"/>
    <mergeCell ref="G15:G16"/>
    <mergeCell ref="H15:H16"/>
    <mergeCell ref="A15:A16"/>
    <mergeCell ref="B15:B16"/>
    <mergeCell ref="C15:C16"/>
    <mergeCell ref="D15:D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P15:AP16"/>
    <mergeCell ref="AL15:AL16"/>
    <mergeCell ref="AM15:AM16"/>
    <mergeCell ref="AN15:AN16"/>
    <mergeCell ref="AO15:AO16"/>
    <mergeCell ref="A17:A18"/>
    <mergeCell ref="B17:B18"/>
    <mergeCell ref="C17:C18"/>
    <mergeCell ref="D17:D18"/>
    <mergeCell ref="E17:E18"/>
    <mergeCell ref="F17:F18"/>
    <mergeCell ref="G17:G18"/>
    <mergeCell ref="H17:H18"/>
    <mergeCell ref="AJ17:AJ18"/>
    <mergeCell ref="I17:I18"/>
    <mergeCell ref="AD17:AD18"/>
    <mergeCell ref="AE17:AE18"/>
    <mergeCell ref="AF17:AF18"/>
    <mergeCell ref="I19:I20"/>
    <mergeCell ref="AO17:AO18"/>
    <mergeCell ref="AP17:AP18"/>
    <mergeCell ref="AK17:AK18"/>
    <mergeCell ref="AL17:AL18"/>
    <mergeCell ref="AM17:AM18"/>
    <mergeCell ref="AN17:AN18"/>
    <mergeCell ref="AG17:AG18"/>
    <mergeCell ref="AH17:AH18"/>
    <mergeCell ref="AI17:AI18"/>
    <mergeCell ref="E19:E20"/>
    <mergeCell ref="F19:F20"/>
    <mergeCell ref="G19:G20"/>
    <mergeCell ref="H19:H20"/>
    <mergeCell ref="A19:A20"/>
    <mergeCell ref="B19:B20"/>
    <mergeCell ref="C19:C20"/>
    <mergeCell ref="D19:D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P19:AP20"/>
    <mergeCell ref="AL19:AL20"/>
    <mergeCell ref="AM19:AM20"/>
    <mergeCell ref="AN19:AN20"/>
    <mergeCell ref="AO19:AO20"/>
    <mergeCell ref="A21:A22"/>
    <mergeCell ref="B21:B22"/>
    <mergeCell ref="C21:C22"/>
    <mergeCell ref="D21:D22"/>
    <mergeCell ref="E21:E22"/>
    <mergeCell ref="F21:F22"/>
    <mergeCell ref="G21:G22"/>
    <mergeCell ref="H21:H22"/>
    <mergeCell ref="AJ21:AJ22"/>
    <mergeCell ref="I21:I22"/>
    <mergeCell ref="AD21:AD22"/>
    <mergeCell ref="AE21:AE22"/>
    <mergeCell ref="AF21:AF22"/>
    <mergeCell ref="I23:I24"/>
    <mergeCell ref="AO21:AO22"/>
    <mergeCell ref="AP21:AP22"/>
    <mergeCell ref="AK21:AK22"/>
    <mergeCell ref="AL21:AL22"/>
    <mergeCell ref="AM21:AM22"/>
    <mergeCell ref="AN21:AN22"/>
    <mergeCell ref="AG21:AG22"/>
    <mergeCell ref="AH21:AH22"/>
    <mergeCell ref="AI21:AI22"/>
    <mergeCell ref="E23:E24"/>
    <mergeCell ref="F23:F24"/>
    <mergeCell ref="G23:G24"/>
    <mergeCell ref="H23:H24"/>
    <mergeCell ref="A23:A24"/>
    <mergeCell ref="B23:B24"/>
    <mergeCell ref="C23:C24"/>
    <mergeCell ref="D23:D24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P23:AP24"/>
    <mergeCell ref="AL23:AL24"/>
    <mergeCell ref="AM23:AM24"/>
    <mergeCell ref="AN23:AN24"/>
    <mergeCell ref="AO23:AO24"/>
    <mergeCell ref="A25:A26"/>
    <mergeCell ref="B25:B26"/>
    <mergeCell ref="C25:C26"/>
    <mergeCell ref="D25:D26"/>
    <mergeCell ref="E25:E26"/>
    <mergeCell ref="F25:F26"/>
    <mergeCell ref="G25:G26"/>
    <mergeCell ref="H25:H26"/>
    <mergeCell ref="AJ25:AJ26"/>
    <mergeCell ref="I25:I26"/>
    <mergeCell ref="AD25:AD26"/>
    <mergeCell ref="AE25:AE26"/>
    <mergeCell ref="AF25:AF26"/>
    <mergeCell ref="I27:I28"/>
    <mergeCell ref="AO25:AO26"/>
    <mergeCell ref="AP25:AP26"/>
    <mergeCell ref="AK25:AK26"/>
    <mergeCell ref="AL25:AL26"/>
    <mergeCell ref="AM25:AM26"/>
    <mergeCell ref="AN25:AN26"/>
    <mergeCell ref="AG25:AG26"/>
    <mergeCell ref="AH25:AH26"/>
    <mergeCell ref="AI25:AI26"/>
    <mergeCell ref="E27:E28"/>
    <mergeCell ref="F27:F28"/>
    <mergeCell ref="G27:G28"/>
    <mergeCell ref="H27:H28"/>
    <mergeCell ref="A27:A28"/>
    <mergeCell ref="B27:B28"/>
    <mergeCell ref="C27:C28"/>
    <mergeCell ref="D27:D28"/>
    <mergeCell ref="AD27:AD28"/>
    <mergeCell ref="AE27:AE28"/>
    <mergeCell ref="AF27:AF28"/>
    <mergeCell ref="AG27:AG28"/>
    <mergeCell ref="AH27:AH28"/>
    <mergeCell ref="AI27:AI28"/>
    <mergeCell ref="AJ27:AJ28"/>
    <mergeCell ref="AK27:AK28"/>
    <mergeCell ref="AP27:AP28"/>
    <mergeCell ref="AL27:AL28"/>
    <mergeCell ref="AM27:AM28"/>
    <mergeCell ref="AN27:AN28"/>
    <mergeCell ref="AO27:AO28"/>
    <mergeCell ref="A29:A30"/>
    <mergeCell ref="B29:B30"/>
    <mergeCell ref="C29:C30"/>
    <mergeCell ref="D29:D30"/>
    <mergeCell ref="E29:E30"/>
    <mergeCell ref="F29:F30"/>
    <mergeCell ref="G29:G30"/>
    <mergeCell ref="H29:H30"/>
    <mergeCell ref="AJ29:AJ30"/>
    <mergeCell ref="I29:I30"/>
    <mergeCell ref="AD29:AD30"/>
    <mergeCell ref="AE29:AE30"/>
    <mergeCell ref="AF29:AF30"/>
    <mergeCell ref="I31:I32"/>
    <mergeCell ref="AO29:AO30"/>
    <mergeCell ref="AP29:AP30"/>
    <mergeCell ref="AK29:AK30"/>
    <mergeCell ref="AL29:AL30"/>
    <mergeCell ref="AM29:AM30"/>
    <mergeCell ref="AN29:AN30"/>
    <mergeCell ref="AG29:AG30"/>
    <mergeCell ref="AH29:AH30"/>
    <mergeCell ref="AI29:AI30"/>
    <mergeCell ref="E31:E32"/>
    <mergeCell ref="F31:F32"/>
    <mergeCell ref="G31:G32"/>
    <mergeCell ref="H31:H32"/>
    <mergeCell ref="A31:A32"/>
    <mergeCell ref="B31:B32"/>
    <mergeCell ref="C31:C32"/>
    <mergeCell ref="D31:D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P31:AP32"/>
    <mergeCell ref="AL31:AL32"/>
    <mergeCell ref="AM31:AM32"/>
    <mergeCell ref="AN31:AN32"/>
    <mergeCell ref="AO31:AO32"/>
  </mergeCells>
  <printOptions/>
  <pageMargins left="0.75" right="0.75" top="1" bottom="1" header="0.5" footer="0.5"/>
  <pageSetup fitToWidth="2" fitToHeight="1" horizontalDpi="200" verticalDpi="2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Evgeny</dc:creator>
  <cp:keywords/>
  <dc:description/>
  <cp:lastModifiedBy>Evgeny</cp:lastModifiedBy>
  <cp:lastPrinted>2011-12-27T18:59:01Z</cp:lastPrinted>
  <dcterms:created xsi:type="dcterms:W3CDTF">2011-12-27T18:54:34Z</dcterms:created>
  <dcterms:modified xsi:type="dcterms:W3CDTF">2011-12-29T19:22:20Z</dcterms:modified>
  <cp:category/>
  <cp:version/>
  <cp:contentType/>
  <cp:contentStatus/>
</cp:coreProperties>
</file>