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95" windowWidth="1086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<sst xmlns="http://schemas.openxmlformats.org/spreadsheetml/2006/main" count="353" uniqueCount="91">
  <si>
    <t>No</t>
  </si>
  <si>
    <t>ФИО</t>
  </si>
  <si>
    <t>Дополнительные баллы</t>
  </si>
  <si>
    <t>Штрафные баллы</t>
  </si>
  <si>
    <t>Оценка</t>
  </si>
  <si>
    <t>Результат</t>
  </si>
  <si>
    <t>Сумма</t>
  </si>
  <si>
    <t xml:space="preserve">Даты </t>
  </si>
  <si>
    <t>Предварительная оценка</t>
  </si>
  <si>
    <t>Типовой расчет</t>
  </si>
  <si>
    <t>Рейтинг</t>
  </si>
  <si>
    <t>1)</t>
  </si>
  <si>
    <t>2)</t>
  </si>
  <si>
    <t>Рейтинг за семестр</t>
  </si>
  <si>
    <t>No типового рассчета</t>
  </si>
  <si>
    <t>Контрольная неделя 1</t>
  </si>
  <si>
    <t>Контрольная неделя 2</t>
  </si>
  <si>
    <t>ECTS</t>
  </si>
  <si>
    <t>Контрольная работа 1</t>
  </si>
  <si>
    <t>Контрольная работа 2</t>
  </si>
  <si>
    <t>Контрольные работы</t>
  </si>
  <si>
    <t>Рейтинг сумма</t>
  </si>
  <si>
    <t>Атягина Юлия Петровна</t>
  </si>
  <si>
    <t>Бакшун Денис Игоревич</t>
  </si>
  <si>
    <t>Бекеев Аманбол Григорьевич</t>
  </si>
  <si>
    <t>Белов Артем Сергеевич</t>
  </si>
  <si>
    <t>Бессонов Максим Игоревич</t>
  </si>
  <si>
    <t>Бурмистров Алексей Сергеевич</t>
  </si>
  <si>
    <t>Габеев Алдар Аюрович</t>
  </si>
  <si>
    <t>Емельянов Виктор Александрович</t>
  </si>
  <si>
    <t>Ильина Алена Игоревна</t>
  </si>
  <si>
    <t>Кнутов Вадим Анатольевич</t>
  </si>
  <si>
    <t>Коржнев Александр Викторович</t>
  </si>
  <si>
    <t>Кормановский Денис Сергеевич</t>
  </si>
  <si>
    <t>Лапотышкина Анастасия Сергеевна</t>
  </si>
  <si>
    <t>Маркелова Гузель Викторовна</t>
  </si>
  <si>
    <t>Нургазинова Гания Аскаровна</t>
  </si>
  <si>
    <t>Обухов Дмитрий Сергеевич</t>
  </si>
  <si>
    <t>Пирожков Виктор Игоревич</t>
  </si>
  <si>
    <t>Татаров Тимофей Константинович</t>
  </si>
  <si>
    <t>Тютюков Тимур Олегович</t>
  </si>
  <si>
    <t>Чуруксаев Николай Алексеевич</t>
  </si>
  <si>
    <t xml:space="preserve">Волосунов Владимир Павлович </t>
  </si>
  <si>
    <t xml:space="preserve">Высоцкий Евгений Александрович </t>
  </si>
  <si>
    <t xml:space="preserve">Мазуров Вячеслав Сергеевич </t>
  </si>
  <si>
    <t>22.09</t>
  </si>
  <si>
    <t>03.10</t>
  </si>
  <si>
    <t>17.10</t>
  </si>
  <si>
    <t>26.09</t>
  </si>
  <si>
    <t>3.10</t>
  </si>
  <si>
    <t>22.09 и 03.10</t>
  </si>
  <si>
    <t>06.10</t>
  </si>
  <si>
    <t>10.10</t>
  </si>
  <si>
    <t>31.10</t>
  </si>
  <si>
    <t>26.09 и 17.10</t>
  </si>
  <si>
    <t>28.11</t>
  </si>
  <si>
    <t>24.10</t>
  </si>
  <si>
    <t>20.10</t>
  </si>
  <si>
    <t>7.11</t>
  </si>
  <si>
    <t>10.10 и 31.10</t>
  </si>
  <si>
    <t>5.12</t>
  </si>
  <si>
    <t>15.12</t>
  </si>
  <si>
    <t>1.11</t>
  </si>
  <si>
    <t>22.09 1.11</t>
  </si>
  <si>
    <t>3.11</t>
  </si>
  <si>
    <t>21.11</t>
  </si>
  <si>
    <t>14.11</t>
  </si>
  <si>
    <t>1.12</t>
  </si>
  <si>
    <t>12.12</t>
  </si>
  <si>
    <t>28.11 12.12</t>
  </si>
  <si>
    <t>Экзамен</t>
  </si>
  <si>
    <t>Рейтинг за экзамен</t>
  </si>
  <si>
    <t>Рейтинг за семестр (без учета экзамена)</t>
  </si>
  <si>
    <t>Предварительная оценка (ECTS)</t>
  </si>
  <si>
    <t>отлично</t>
  </si>
  <si>
    <t>хорошо</t>
  </si>
  <si>
    <t>B</t>
  </si>
  <si>
    <t>A</t>
  </si>
  <si>
    <t>Баллы на экзамене для получения 3</t>
  </si>
  <si>
    <t>Баллы на экзамене для получения 4</t>
  </si>
  <si>
    <t>Баллы на экзамене для получения 5</t>
  </si>
  <si>
    <t>С</t>
  </si>
  <si>
    <t>B+</t>
  </si>
  <si>
    <t>удовл</t>
  </si>
  <si>
    <t>D-</t>
  </si>
  <si>
    <t>16.12</t>
  </si>
  <si>
    <t>неуд</t>
  </si>
  <si>
    <t>FX</t>
  </si>
  <si>
    <t>E</t>
  </si>
  <si>
    <t>C</t>
  </si>
  <si>
    <t>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</si>
</sst>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%"/>
    <numFmt numFmtId="175" formatCode="0.0000%"/>
    <numFmt numFmtId="176" formatCode="0.00000"/>
    <numFmt numFmtId="177" formatCode="0.0000"/>
    <numFmt numFmtId="178" formatCode="0.000"/>
  </numFmts>
  <fonts count="17">
    <font>
      <sz val="10"/>
      <name val="Arial Cyr"/>
      <family val="0"/>
    </font>
    <font>
      <b/>
      <sz val="9"/>
      <name val="Verdana"/>
      <family val="2"/>
    </font>
    <font>
      <b/>
      <sz val="10"/>
      <name val="Verdana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Georgia"/>
      <family val="1"/>
    </font>
    <font>
      <b/>
      <sz val="10"/>
      <color indexed="57"/>
      <name val="Arial"/>
      <family val="2"/>
    </font>
    <font>
      <b/>
      <sz val="10"/>
      <color indexed="10"/>
      <name val="Georgia"/>
      <family val="1"/>
    </font>
    <font>
      <b/>
      <sz val="11"/>
      <name val="Arial Cyr"/>
      <family val="0"/>
    </font>
    <font>
      <b/>
      <sz val="10"/>
      <name val="Georgia"/>
      <family val="1"/>
    </font>
    <font>
      <b/>
      <sz val="10"/>
      <color indexed="57"/>
      <name val="Georgia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0" fillId="0" borderId="3" xfId="17" applyFont="1" applyFill="1" applyBorder="1" applyAlignment="1">
      <alignment horizontal="center" vertical="center" textRotation="90" wrapText="1"/>
    </xf>
    <xf numFmtId="9" fontId="0" fillId="0" borderId="2" xfId="17" applyFont="1" applyFill="1" applyBorder="1" applyAlignment="1">
      <alignment horizontal="center" vertical="center" textRotation="90" wrapText="1"/>
    </xf>
    <xf numFmtId="9" fontId="6" fillId="0" borderId="4" xfId="17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173" fontId="6" fillId="0" borderId="7" xfId="0" applyNumberFormat="1" applyFont="1" applyFill="1" applyBorder="1" applyAlignment="1">
      <alignment horizontal="center"/>
    </xf>
    <xf numFmtId="173" fontId="6" fillId="0" borderId="6" xfId="0" applyNumberFormat="1" applyFont="1" applyFill="1" applyBorder="1" applyAlignment="1">
      <alignment horizontal="center"/>
    </xf>
    <xf numFmtId="173" fontId="6" fillId="0" borderId="8" xfId="0" applyNumberFormat="1" applyFont="1" applyFill="1" applyBorder="1" applyAlignment="1">
      <alignment horizontal="center"/>
    </xf>
    <xf numFmtId="173" fontId="6" fillId="0" borderId="9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6" fillId="0" borderId="3" xfId="17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/>
    </xf>
    <xf numFmtId="49" fontId="6" fillId="0" borderId="3" xfId="17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173" fontId="6" fillId="0" borderId="12" xfId="0" applyNumberFormat="1" applyFont="1" applyFill="1" applyBorder="1" applyAlignment="1">
      <alignment horizontal="center"/>
    </xf>
    <xf numFmtId="173" fontId="6" fillId="0" borderId="11" xfId="0" applyNumberFormat="1" applyFont="1" applyFill="1" applyBorder="1" applyAlignment="1">
      <alignment horizontal="center"/>
    </xf>
    <xf numFmtId="0" fontId="6" fillId="0" borderId="13" xfId="17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6" fillId="0" borderId="14" xfId="17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5" xfId="17" applyNumberFormat="1" applyFont="1" applyFill="1" applyBorder="1" applyAlignment="1">
      <alignment horizontal="center"/>
    </xf>
    <xf numFmtId="0" fontId="6" fillId="0" borderId="6" xfId="17" applyNumberFormat="1" applyFont="1" applyFill="1" applyBorder="1" applyAlignment="1">
      <alignment horizontal="center"/>
    </xf>
    <xf numFmtId="9" fontId="6" fillId="0" borderId="15" xfId="17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172" fontId="6" fillId="0" borderId="18" xfId="17" applyNumberFormat="1" applyFont="1" applyFill="1" applyBorder="1" applyAlignment="1">
      <alignment horizontal="center"/>
    </xf>
    <xf numFmtId="172" fontId="6" fillId="0" borderId="19" xfId="17" applyNumberFormat="1" applyFont="1" applyFill="1" applyBorder="1" applyAlignment="1">
      <alignment horizontal="center"/>
    </xf>
    <xf numFmtId="2" fontId="6" fillId="0" borderId="10" xfId="17" applyNumberFormat="1" applyFont="1" applyFill="1" applyBorder="1" applyAlignment="1">
      <alignment horizontal="center"/>
    </xf>
    <xf numFmtId="2" fontId="6" fillId="0" borderId="12" xfId="17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9" fontId="7" fillId="0" borderId="3" xfId="17" applyFont="1" applyFill="1" applyBorder="1" applyAlignment="1">
      <alignment horizontal="center"/>
    </xf>
    <xf numFmtId="9" fontId="7" fillId="0" borderId="21" xfId="17" applyFont="1" applyFill="1" applyBorder="1" applyAlignment="1">
      <alignment horizontal="center"/>
    </xf>
    <xf numFmtId="9" fontId="0" fillId="0" borderId="21" xfId="17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7" xfId="0" applyFill="1" applyBorder="1" applyAlignment="1">
      <alignment/>
    </xf>
    <xf numFmtId="173" fontId="6" fillId="0" borderId="18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0" fontId="6" fillId="3" borderId="3" xfId="17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/>
    </xf>
    <xf numFmtId="49" fontId="6" fillId="3" borderId="3" xfId="17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23" xfId="0" applyFont="1" applyFill="1" applyBorder="1" applyAlignment="1">
      <alignment horizontal="center" vertical="center" textRotation="90"/>
    </xf>
    <xf numFmtId="0" fontId="0" fillId="0" borderId="3" xfId="0" applyBorder="1" applyAlignment="1">
      <alignment/>
    </xf>
    <xf numFmtId="0" fontId="3" fillId="2" borderId="24" xfId="0" applyFont="1" applyFill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3" fillId="2" borderId="26" xfId="0" applyFont="1" applyFill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2" borderId="23" xfId="0" applyFont="1" applyFill="1" applyBorder="1" applyAlignment="1">
      <alignment horizontal="center" vertical="center" textRotation="90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28" xfId="17" applyNumberFormat="1" applyFont="1" applyFill="1" applyBorder="1" applyAlignment="1">
      <alignment horizontal="center" vertical="center"/>
    </xf>
    <xf numFmtId="0" fontId="12" fillId="0" borderId="29" xfId="17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3" fillId="2" borderId="3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1" fillId="2" borderId="23" xfId="0" applyFont="1" applyFill="1" applyBorder="1" applyAlignment="1">
      <alignment horizontal="center" vertical="center" textRotation="90"/>
    </xf>
    <xf numFmtId="0" fontId="1" fillId="2" borderId="23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172" fontId="11" fillId="0" borderId="31" xfId="17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6" fillId="0" borderId="26" xfId="17" applyNumberFormat="1" applyFont="1" applyFill="1" applyBorder="1" applyAlignment="1">
      <alignment horizontal="center" vertical="center"/>
    </xf>
    <xf numFmtId="0" fontId="6" fillId="0" borderId="23" xfId="17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textRotation="90"/>
    </xf>
    <xf numFmtId="0" fontId="0" fillId="0" borderId="26" xfId="17" applyNumberFormat="1" applyFont="1" applyFill="1" applyBorder="1" applyAlignment="1">
      <alignment horizontal="center" vertical="center"/>
    </xf>
    <xf numFmtId="0" fontId="0" fillId="0" borderId="23" xfId="17" applyNumberFormat="1" applyFont="1" applyFill="1" applyBorder="1" applyAlignment="1">
      <alignment horizontal="center" vertical="center"/>
    </xf>
    <xf numFmtId="9" fontId="13" fillId="0" borderId="32" xfId="17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172" fontId="13" fillId="0" borderId="31" xfId="17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9" fontId="11" fillId="0" borderId="28" xfId="17" applyFont="1" applyFill="1" applyBorder="1" applyAlignment="1">
      <alignment horizontal="center" vertical="center"/>
    </xf>
    <xf numFmtId="9" fontId="11" fillId="0" borderId="29" xfId="17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/>
    </xf>
    <xf numFmtId="0" fontId="6" fillId="0" borderId="3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2" xfId="17" applyNumberFormat="1" applyFont="1" applyFill="1" applyBorder="1" applyAlignment="1">
      <alignment horizontal="center" vertical="center"/>
    </xf>
    <xf numFmtId="0" fontId="6" fillId="0" borderId="33" xfId="17" applyNumberFormat="1" applyFont="1" applyFill="1" applyBorder="1" applyAlignment="1">
      <alignment horizontal="center" vertical="center"/>
    </xf>
    <xf numFmtId="2" fontId="6" fillId="0" borderId="28" xfId="17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8" fillId="0" borderId="25" xfId="17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6" fillId="0" borderId="34" xfId="17" applyNumberFormat="1" applyFont="1" applyFill="1" applyBorder="1" applyAlignment="1">
      <alignment horizontal="center" vertical="center"/>
    </xf>
    <xf numFmtId="0" fontId="6" fillId="0" borderId="1" xfId="17" applyNumberFormat="1" applyFont="1" applyFill="1" applyBorder="1" applyAlignment="1">
      <alignment horizontal="center" vertical="center"/>
    </xf>
    <xf numFmtId="0" fontId="9" fillId="0" borderId="34" xfId="17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2" fontId="9" fillId="0" borderId="26" xfId="17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9" fontId="15" fillId="0" borderId="28" xfId="17" applyFont="1" applyFill="1" applyBorder="1" applyAlignment="1">
      <alignment horizontal="center" vertical="center"/>
    </xf>
    <xf numFmtId="9" fontId="15" fillId="0" borderId="29" xfId="17" applyFont="1" applyFill="1" applyBorder="1" applyAlignment="1">
      <alignment horizontal="center" vertical="center"/>
    </xf>
    <xf numFmtId="9" fontId="16" fillId="0" borderId="28" xfId="17" applyFont="1" applyFill="1" applyBorder="1" applyAlignment="1">
      <alignment horizontal="center" vertical="center"/>
    </xf>
    <xf numFmtId="9" fontId="16" fillId="0" borderId="29" xfId="17" applyFont="1" applyFill="1" applyBorder="1" applyAlignment="1">
      <alignment horizontal="center" vertical="center"/>
    </xf>
    <xf numFmtId="172" fontId="16" fillId="0" borderId="31" xfId="17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9"/>
  <sheetViews>
    <sheetView tabSelected="1" zoomScale="85" zoomScaleNormal="85" workbookViewId="0" topLeftCell="A1">
      <pane xSplit="7" ySplit="5" topLeftCell="Y29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E38" sqref="AE38:AE39"/>
    </sheetView>
  </sheetViews>
  <sheetFormatPr defaultColWidth="9.00390625" defaultRowHeight="12.75"/>
  <cols>
    <col min="1" max="2" width="3.75390625" style="0" customWidth="1"/>
    <col min="3" max="3" width="22.75390625" style="0" customWidth="1"/>
    <col min="4" max="4" width="8.25390625" style="0" customWidth="1"/>
    <col min="5" max="5" width="6.875" style="0" customWidth="1"/>
    <col min="6" max="26" width="7.25390625" style="0" customWidth="1"/>
    <col min="27" max="27" width="6.125" style="0" customWidth="1"/>
    <col min="28" max="29" width="6.75390625" style="0" customWidth="1"/>
    <col min="30" max="31" width="8.625" style="0" customWidth="1"/>
    <col min="33" max="33" width="9.25390625" style="0" customWidth="1"/>
    <col min="34" max="34" width="9.25390625" style="0" bestFit="1" customWidth="1"/>
    <col min="35" max="35" width="7.625" style="0" customWidth="1"/>
    <col min="36" max="36" width="8.125" style="0" customWidth="1"/>
    <col min="37" max="37" width="11.125" style="0" customWidth="1"/>
    <col min="38" max="38" width="11.875" style="0" customWidth="1"/>
    <col min="39" max="39" width="12.125" style="0" customWidth="1"/>
  </cols>
  <sheetData>
    <row r="1" spans="1:43" ht="30" customHeight="1">
      <c r="A1" s="88" t="s">
        <v>0</v>
      </c>
      <c r="B1" s="90" t="s">
        <v>14</v>
      </c>
      <c r="C1" s="91" t="s">
        <v>1</v>
      </c>
      <c r="D1" s="92" t="s">
        <v>20</v>
      </c>
      <c r="E1" s="92"/>
      <c r="F1" s="92"/>
      <c r="G1" s="92"/>
      <c r="H1" s="92"/>
      <c r="I1" s="83" t="s">
        <v>9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76" t="s">
        <v>2</v>
      </c>
      <c r="AD1" s="76" t="s">
        <v>3</v>
      </c>
      <c r="AE1" s="76" t="s">
        <v>70</v>
      </c>
      <c r="AF1" s="76" t="s">
        <v>71</v>
      </c>
      <c r="AG1" s="67" t="s">
        <v>13</v>
      </c>
      <c r="AH1" s="75" t="s">
        <v>72</v>
      </c>
      <c r="AI1" s="76" t="s">
        <v>15</v>
      </c>
      <c r="AJ1" s="76" t="s">
        <v>16</v>
      </c>
      <c r="AK1" s="67" t="s">
        <v>8</v>
      </c>
      <c r="AL1" s="67" t="s">
        <v>73</v>
      </c>
      <c r="AM1" s="67" t="s">
        <v>4</v>
      </c>
      <c r="AN1" s="69" t="s">
        <v>17</v>
      </c>
      <c r="AO1" s="67" t="s">
        <v>78</v>
      </c>
      <c r="AP1" s="67" t="s">
        <v>79</v>
      </c>
      <c r="AQ1" s="67" t="s">
        <v>80</v>
      </c>
    </row>
    <row r="2" spans="1:43" ht="83.25" customHeight="1">
      <c r="A2" s="89"/>
      <c r="B2" s="68"/>
      <c r="C2" s="68"/>
      <c r="D2" s="87" t="s">
        <v>18</v>
      </c>
      <c r="E2" s="86"/>
      <c r="F2" s="87" t="s">
        <v>19</v>
      </c>
      <c r="G2" s="86"/>
      <c r="H2" s="72" t="s">
        <v>21</v>
      </c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70"/>
      <c r="AO2" s="68"/>
      <c r="AP2" s="68"/>
      <c r="AQ2" s="68"/>
    </row>
    <row r="3" spans="1:43" ht="61.5" customHeight="1">
      <c r="A3" s="89"/>
      <c r="B3" s="68"/>
      <c r="C3" s="68"/>
      <c r="D3" s="85" t="s">
        <v>5</v>
      </c>
      <c r="E3" s="85" t="s">
        <v>10</v>
      </c>
      <c r="F3" s="85" t="s">
        <v>5</v>
      </c>
      <c r="G3" s="85" t="s">
        <v>10</v>
      </c>
      <c r="H3" s="73"/>
      <c r="I3" s="79">
        <v>1</v>
      </c>
      <c r="J3" s="80"/>
      <c r="K3" s="79">
        <v>2</v>
      </c>
      <c r="L3" s="79">
        <v>3</v>
      </c>
      <c r="M3" s="79">
        <v>4</v>
      </c>
      <c r="N3" s="79">
        <v>5</v>
      </c>
      <c r="O3" s="79">
        <v>6</v>
      </c>
      <c r="P3" s="79">
        <v>7</v>
      </c>
      <c r="Q3" s="77">
        <v>9</v>
      </c>
      <c r="R3" s="77">
        <v>10</v>
      </c>
      <c r="S3" s="77">
        <v>11</v>
      </c>
      <c r="T3" s="77">
        <v>12</v>
      </c>
      <c r="U3" s="77">
        <v>13</v>
      </c>
      <c r="V3" s="77">
        <v>14</v>
      </c>
      <c r="W3" s="77">
        <v>15</v>
      </c>
      <c r="X3" s="77">
        <v>16</v>
      </c>
      <c r="Y3" s="77">
        <v>17</v>
      </c>
      <c r="Z3" s="79">
        <v>18</v>
      </c>
      <c r="AA3" s="97" t="s">
        <v>6</v>
      </c>
      <c r="AB3" s="97" t="s">
        <v>10</v>
      </c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70"/>
      <c r="AO3" s="68"/>
      <c r="AP3" s="68"/>
      <c r="AQ3" s="68"/>
    </row>
    <row r="4" spans="1:43" ht="40.5" customHeight="1" thickBot="1">
      <c r="A4" s="89"/>
      <c r="B4" s="68"/>
      <c r="C4" s="68"/>
      <c r="D4" s="86"/>
      <c r="E4" s="85"/>
      <c r="F4" s="86"/>
      <c r="G4" s="85"/>
      <c r="H4" s="74"/>
      <c r="I4" s="13" t="s">
        <v>11</v>
      </c>
      <c r="J4" s="13" t="s">
        <v>12</v>
      </c>
      <c r="K4" s="80"/>
      <c r="L4" s="80"/>
      <c r="M4" s="80"/>
      <c r="N4" s="80"/>
      <c r="O4" s="80"/>
      <c r="P4" s="80"/>
      <c r="Q4" s="78"/>
      <c r="R4" s="78"/>
      <c r="S4" s="78"/>
      <c r="T4" s="78"/>
      <c r="U4" s="78"/>
      <c r="V4" s="78"/>
      <c r="W4" s="78"/>
      <c r="X4" s="78"/>
      <c r="Y4" s="78"/>
      <c r="Z4" s="80"/>
      <c r="AA4" s="97"/>
      <c r="AB4" s="97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71"/>
      <c r="AO4" s="68"/>
      <c r="AP4" s="68"/>
      <c r="AQ4" s="68"/>
    </row>
    <row r="5" spans="1:39" ht="12.75">
      <c r="A5" s="44"/>
      <c r="B5" s="45"/>
      <c r="C5" s="46" t="s">
        <v>7</v>
      </c>
      <c r="D5" s="1"/>
      <c r="E5" s="2"/>
      <c r="F5" s="1"/>
      <c r="G5" s="2"/>
      <c r="H5" s="40"/>
      <c r="I5" s="41" t="s">
        <v>47</v>
      </c>
      <c r="J5" s="41" t="s">
        <v>47</v>
      </c>
      <c r="K5" s="41" t="s">
        <v>53</v>
      </c>
      <c r="L5" s="41" t="s">
        <v>47</v>
      </c>
      <c r="M5" s="41" t="s">
        <v>53</v>
      </c>
      <c r="N5" s="41" t="s">
        <v>53</v>
      </c>
      <c r="O5" s="41" t="s">
        <v>55</v>
      </c>
      <c r="P5" s="41" t="s">
        <v>55</v>
      </c>
      <c r="Q5" s="41" t="s">
        <v>60</v>
      </c>
      <c r="R5" s="41" t="s">
        <v>61</v>
      </c>
      <c r="S5" s="41" t="s">
        <v>45</v>
      </c>
      <c r="T5" s="41" t="s">
        <v>45</v>
      </c>
      <c r="U5" s="41" t="s">
        <v>46</v>
      </c>
      <c r="V5" s="41" t="s">
        <v>46</v>
      </c>
      <c r="W5" s="41" t="s">
        <v>46</v>
      </c>
      <c r="X5" s="41" t="s">
        <v>46</v>
      </c>
      <c r="Y5" s="41" t="s">
        <v>47</v>
      </c>
      <c r="Z5" s="41" t="s">
        <v>47</v>
      </c>
      <c r="AA5" s="3"/>
      <c r="AB5" s="4"/>
      <c r="AC5" s="5"/>
      <c r="AD5" s="47"/>
      <c r="AE5" s="48"/>
      <c r="AF5" s="49"/>
      <c r="AG5" s="50"/>
      <c r="AH5" s="51"/>
      <c r="AI5" s="33"/>
      <c r="AJ5" s="33"/>
      <c r="AK5" s="52"/>
      <c r="AL5" s="53"/>
      <c r="AM5" s="54"/>
    </row>
    <row r="6" spans="1:39" ht="12.75">
      <c r="A6" s="106">
        <v>1</v>
      </c>
      <c r="B6" s="112">
        <v>9</v>
      </c>
      <c r="C6" s="126" t="s">
        <v>22</v>
      </c>
      <c r="D6" s="110">
        <v>39.6</v>
      </c>
      <c r="E6" s="114">
        <f>D6*2/6</f>
        <v>13.200000000000001</v>
      </c>
      <c r="F6" s="110">
        <v>36</v>
      </c>
      <c r="G6" s="114">
        <f>F6*2/6</f>
        <v>12</v>
      </c>
      <c r="H6" s="116">
        <f>SUM(G6,E6)</f>
        <v>25.200000000000003</v>
      </c>
      <c r="I6" s="57">
        <v>4.5</v>
      </c>
      <c r="J6" s="57">
        <v>3</v>
      </c>
      <c r="K6" s="57">
        <v>5</v>
      </c>
      <c r="L6" s="57">
        <v>10</v>
      </c>
      <c r="M6" s="57">
        <v>6</v>
      </c>
      <c r="N6" s="57">
        <v>5</v>
      </c>
      <c r="O6" s="15">
        <v>0</v>
      </c>
      <c r="P6" s="58">
        <v>6</v>
      </c>
      <c r="Q6" s="58">
        <v>7</v>
      </c>
      <c r="R6" s="58">
        <v>9</v>
      </c>
      <c r="S6" s="58">
        <v>10</v>
      </c>
      <c r="T6" s="58">
        <v>9.5</v>
      </c>
      <c r="U6" s="58">
        <v>9</v>
      </c>
      <c r="V6" s="58">
        <v>4</v>
      </c>
      <c r="W6" s="15">
        <v>0</v>
      </c>
      <c r="X6" s="58">
        <v>4</v>
      </c>
      <c r="Y6" s="58">
        <v>9</v>
      </c>
      <c r="Z6" s="58">
        <v>10</v>
      </c>
      <c r="AA6" s="98">
        <f>SUM(I6:Z6)</f>
        <v>111</v>
      </c>
      <c r="AB6" s="98">
        <f>AA6*3/17</f>
        <v>19.58823529411765</v>
      </c>
      <c r="AC6" s="120"/>
      <c r="AD6" s="95"/>
      <c r="AE6" s="95">
        <v>29</v>
      </c>
      <c r="AF6" s="118">
        <f>AE6*3/5</f>
        <v>17.4</v>
      </c>
      <c r="AG6" s="122">
        <f>H6+AB6+AF6+AC6-AD6</f>
        <v>62.18823529411765</v>
      </c>
      <c r="AH6" s="124">
        <f>H6+AB6+AC6-AD6</f>
        <v>44.788235294117655</v>
      </c>
      <c r="AI6" s="81">
        <v>0</v>
      </c>
      <c r="AJ6" s="81"/>
      <c r="AK6" s="93"/>
      <c r="AL6" s="100" t="s">
        <v>84</v>
      </c>
      <c r="AM6" s="104" t="s">
        <v>83</v>
      </c>
    </row>
    <row r="7" spans="1:39" ht="12.75">
      <c r="A7" s="107"/>
      <c r="B7" s="113"/>
      <c r="C7" s="127"/>
      <c r="D7" s="111"/>
      <c r="E7" s="115"/>
      <c r="F7" s="111"/>
      <c r="G7" s="115"/>
      <c r="H7" s="117"/>
      <c r="I7" s="59" t="s">
        <v>53</v>
      </c>
      <c r="J7" s="59" t="s">
        <v>60</v>
      </c>
      <c r="K7" s="59" t="s">
        <v>60</v>
      </c>
      <c r="L7" s="59" t="s">
        <v>47</v>
      </c>
      <c r="M7" s="59" t="s">
        <v>60</v>
      </c>
      <c r="N7" s="59" t="s">
        <v>60</v>
      </c>
      <c r="O7" s="12" t="s">
        <v>60</v>
      </c>
      <c r="P7" s="60" t="s">
        <v>60</v>
      </c>
      <c r="Q7" s="60"/>
      <c r="R7" s="60"/>
      <c r="S7" s="60" t="s">
        <v>45</v>
      </c>
      <c r="T7" s="60" t="s">
        <v>50</v>
      </c>
      <c r="U7" s="60" t="s">
        <v>52</v>
      </c>
      <c r="V7" s="60" t="s">
        <v>60</v>
      </c>
      <c r="W7" s="12" t="s">
        <v>60</v>
      </c>
      <c r="X7" s="60" t="s">
        <v>60</v>
      </c>
      <c r="Y7" s="60" t="s">
        <v>53</v>
      </c>
      <c r="Z7" s="60" t="s">
        <v>47</v>
      </c>
      <c r="AA7" s="99"/>
      <c r="AB7" s="99"/>
      <c r="AC7" s="121"/>
      <c r="AD7" s="96"/>
      <c r="AE7" s="96"/>
      <c r="AF7" s="119"/>
      <c r="AG7" s="123"/>
      <c r="AH7" s="125"/>
      <c r="AI7" s="82"/>
      <c r="AJ7" s="82"/>
      <c r="AK7" s="94"/>
      <c r="AL7" s="101"/>
      <c r="AM7" s="105"/>
    </row>
    <row r="8" spans="1:39" ht="12.75">
      <c r="A8" s="106">
        <v>2</v>
      </c>
      <c r="B8" s="112">
        <v>6</v>
      </c>
      <c r="C8" s="126" t="s">
        <v>23</v>
      </c>
      <c r="D8" s="110">
        <v>3</v>
      </c>
      <c r="E8" s="114">
        <f>D8*2/6</f>
        <v>1</v>
      </c>
      <c r="F8" s="110">
        <v>9</v>
      </c>
      <c r="G8" s="114">
        <f>F8*2/6</f>
        <v>3</v>
      </c>
      <c r="H8" s="116">
        <f>SUM(G8,E8)</f>
        <v>4</v>
      </c>
      <c r="I8" s="14">
        <v>0</v>
      </c>
      <c r="J8" s="14">
        <v>0</v>
      </c>
      <c r="K8" s="14">
        <v>0</v>
      </c>
      <c r="L8" s="57">
        <v>7</v>
      </c>
      <c r="M8" s="15">
        <v>0</v>
      </c>
      <c r="N8" s="58">
        <v>9</v>
      </c>
      <c r="O8" s="58">
        <v>9</v>
      </c>
      <c r="P8" s="15">
        <v>0</v>
      </c>
      <c r="Q8" s="15">
        <v>0</v>
      </c>
      <c r="R8" s="15">
        <v>0</v>
      </c>
      <c r="S8" s="15">
        <v>0</v>
      </c>
      <c r="T8" s="15">
        <v>0.5</v>
      </c>
      <c r="U8" s="15"/>
      <c r="V8" s="15"/>
      <c r="W8" s="15"/>
      <c r="X8" s="15"/>
      <c r="Y8" s="15"/>
      <c r="Z8" s="15"/>
      <c r="AA8" s="98">
        <f>SUM(I8:Z8)</f>
        <v>25.5</v>
      </c>
      <c r="AB8" s="98">
        <f>AA8*3/17</f>
        <v>4.5</v>
      </c>
      <c r="AC8" s="120"/>
      <c r="AD8" s="95"/>
      <c r="AE8" s="95">
        <v>13</v>
      </c>
      <c r="AF8" s="118">
        <f>AE8*3/5</f>
        <v>7.8</v>
      </c>
      <c r="AG8" s="122">
        <f>H8+AB8+AF8+AC8-AD8</f>
        <v>16.3</v>
      </c>
      <c r="AH8" s="124">
        <f>H8+AB8+AC8-AD8</f>
        <v>8.5</v>
      </c>
      <c r="AI8" s="81">
        <v>0</v>
      </c>
      <c r="AJ8" s="81"/>
      <c r="AK8" s="93"/>
      <c r="AL8" s="102" t="s">
        <v>87</v>
      </c>
      <c r="AM8" s="128" t="s">
        <v>86</v>
      </c>
    </row>
    <row r="9" spans="1:39" ht="12.75">
      <c r="A9" s="107"/>
      <c r="B9" s="113"/>
      <c r="C9" s="127"/>
      <c r="D9" s="111"/>
      <c r="E9" s="115"/>
      <c r="F9" s="111"/>
      <c r="G9" s="115"/>
      <c r="H9" s="117"/>
      <c r="I9" s="16"/>
      <c r="J9" s="16"/>
      <c r="K9" s="16"/>
      <c r="L9" s="59" t="s">
        <v>64</v>
      </c>
      <c r="M9" s="12"/>
      <c r="N9" s="60" t="s">
        <v>64</v>
      </c>
      <c r="O9" s="60" t="s">
        <v>60</v>
      </c>
      <c r="P9" s="12"/>
      <c r="Q9" s="12"/>
      <c r="R9" s="12"/>
      <c r="S9" s="12"/>
      <c r="T9" s="12" t="s">
        <v>60</v>
      </c>
      <c r="U9" s="12"/>
      <c r="V9" s="12"/>
      <c r="W9" s="12"/>
      <c r="X9" s="12"/>
      <c r="Y9" s="12"/>
      <c r="Z9" s="12"/>
      <c r="AA9" s="99"/>
      <c r="AB9" s="99"/>
      <c r="AC9" s="121"/>
      <c r="AD9" s="96"/>
      <c r="AE9" s="96"/>
      <c r="AF9" s="119"/>
      <c r="AG9" s="123"/>
      <c r="AH9" s="125"/>
      <c r="AI9" s="82"/>
      <c r="AJ9" s="82"/>
      <c r="AK9" s="94"/>
      <c r="AL9" s="103"/>
      <c r="AM9" s="129"/>
    </row>
    <row r="10" spans="1:39" ht="12.75">
      <c r="A10" s="106">
        <v>3</v>
      </c>
      <c r="B10" s="112">
        <v>10</v>
      </c>
      <c r="C10" s="126" t="s">
        <v>24</v>
      </c>
      <c r="D10" s="110">
        <v>19</v>
      </c>
      <c r="E10" s="114">
        <f>D10*2/6</f>
        <v>6.333333333333333</v>
      </c>
      <c r="F10" s="110">
        <v>18</v>
      </c>
      <c r="G10" s="114">
        <f>F10*2/6</f>
        <v>6</v>
      </c>
      <c r="H10" s="116">
        <f>SUM(G10,E10)</f>
        <v>12.333333333333332</v>
      </c>
      <c r="I10" s="57">
        <v>8</v>
      </c>
      <c r="J10" s="57">
        <v>8</v>
      </c>
      <c r="K10" s="57">
        <v>4</v>
      </c>
      <c r="L10" s="57">
        <v>10</v>
      </c>
      <c r="M10" s="58">
        <v>5</v>
      </c>
      <c r="N10" s="58">
        <v>5</v>
      </c>
      <c r="O10" s="58">
        <v>10</v>
      </c>
      <c r="P10" s="58">
        <v>10</v>
      </c>
      <c r="Q10" s="58">
        <v>9</v>
      </c>
      <c r="R10" s="15"/>
      <c r="S10" s="61">
        <v>7</v>
      </c>
      <c r="T10" s="58">
        <v>10</v>
      </c>
      <c r="U10" s="58">
        <v>7</v>
      </c>
      <c r="V10" s="58">
        <v>7</v>
      </c>
      <c r="W10" s="58">
        <v>9</v>
      </c>
      <c r="X10" s="58">
        <v>10</v>
      </c>
      <c r="Y10" s="58">
        <v>9</v>
      </c>
      <c r="Z10" s="58">
        <v>3</v>
      </c>
      <c r="AA10" s="98">
        <f>SUM(I10:Z10)</f>
        <v>131</v>
      </c>
      <c r="AB10" s="98">
        <f>AA10*3/17</f>
        <v>23.11764705882353</v>
      </c>
      <c r="AC10" s="120">
        <v>6.5</v>
      </c>
      <c r="AD10" s="95"/>
      <c r="AE10" s="95">
        <v>19</v>
      </c>
      <c r="AF10" s="118">
        <f>AE10*3/5</f>
        <v>11.4</v>
      </c>
      <c r="AG10" s="122">
        <f>H10+AB10+AF10+AC10-AD10</f>
        <v>53.35098039215686</v>
      </c>
      <c r="AH10" s="124">
        <f>H10+AB10+AC10-AD10</f>
        <v>41.950980392156865</v>
      </c>
      <c r="AI10" s="81">
        <v>1</v>
      </c>
      <c r="AJ10" s="81"/>
      <c r="AK10" s="93"/>
      <c r="AL10" s="102" t="s">
        <v>88</v>
      </c>
      <c r="AM10" s="104" t="s">
        <v>83</v>
      </c>
    </row>
    <row r="11" spans="1:39" ht="12.75">
      <c r="A11" s="107"/>
      <c r="B11" s="113"/>
      <c r="C11" s="127"/>
      <c r="D11" s="111"/>
      <c r="E11" s="115"/>
      <c r="F11" s="111"/>
      <c r="G11" s="115"/>
      <c r="H11" s="117"/>
      <c r="I11" s="59" t="s">
        <v>58</v>
      </c>
      <c r="J11" s="59" t="s">
        <v>58</v>
      </c>
      <c r="K11" s="59" t="s">
        <v>68</v>
      </c>
      <c r="L11" s="59" t="s">
        <v>47</v>
      </c>
      <c r="M11" s="60" t="s">
        <v>68</v>
      </c>
      <c r="N11" s="60" t="s">
        <v>60</v>
      </c>
      <c r="O11" s="60" t="s">
        <v>65</v>
      </c>
      <c r="P11" s="60" t="s">
        <v>65</v>
      </c>
      <c r="Q11" s="60" t="s">
        <v>68</v>
      </c>
      <c r="R11" s="12"/>
      <c r="S11" s="62" t="s">
        <v>52</v>
      </c>
      <c r="T11" s="60" t="s">
        <v>45</v>
      </c>
      <c r="U11" s="60" t="s">
        <v>65</v>
      </c>
      <c r="V11" s="60" t="s">
        <v>65</v>
      </c>
      <c r="W11" s="60" t="s">
        <v>52</v>
      </c>
      <c r="X11" s="60" t="s">
        <v>46</v>
      </c>
      <c r="Y11" s="60" t="s">
        <v>56</v>
      </c>
      <c r="Z11" s="60" t="s">
        <v>60</v>
      </c>
      <c r="AA11" s="99"/>
      <c r="AB11" s="99"/>
      <c r="AC11" s="121"/>
      <c r="AD11" s="96"/>
      <c r="AE11" s="96"/>
      <c r="AF11" s="119"/>
      <c r="AG11" s="123"/>
      <c r="AH11" s="125"/>
      <c r="AI11" s="82"/>
      <c r="AJ11" s="82"/>
      <c r="AK11" s="94"/>
      <c r="AL11" s="103"/>
      <c r="AM11" s="105"/>
    </row>
    <row r="12" spans="1:39" ht="12.75">
      <c r="A12" s="106">
        <v>4</v>
      </c>
      <c r="B12" s="112">
        <v>11</v>
      </c>
      <c r="C12" s="126" t="s">
        <v>25</v>
      </c>
      <c r="D12" s="110">
        <v>54</v>
      </c>
      <c r="E12" s="114">
        <f>D12*2/6</f>
        <v>18</v>
      </c>
      <c r="F12" s="110">
        <v>52</v>
      </c>
      <c r="G12" s="114">
        <f>F12*2/6</f>
        <v>17.333333333333332</v>
      </c>
      <c r="H12" s="116">
        <f>SUM(G12,E12)</f>
        <v>35.33333333333333</v>
      </c>
      <c r="I12" s="57">
        <v>5</v>
      </c>
      <c r="J12" s="57">
        <v>5</v>
      </c>
      <c r="K12" s="57">
        <v>10</v>
      </c>
      <c r="L12" s="57">
        <v>10</v>
      </c>
      <c r="M12" s="58">
        <v>10</v>
      </c>
      <c r="N12" s="58">
        <v>10</v>
      </c>
      <c r="O12" s="58">
        <v>10</v>
      </c>
      <c r="P12" s="58">
        <v>10</v>
      </c>
      <c r="Q12" s="58">
        <v>10</v>
      </c>
      <c r="R12" s="58">
        <v>10</v>
      </c>
      <c r="S12" s="58">
        <v>9</v>
      </c>
      <c r="T12" s="58">
        <v>9.5</v>
      </c>
      <c r="U12" s="58">
        <v>10</v>
      </c>
      <c r="V12" s="61">
        <v>8</v>
      </c>
      <c r="W12" s="58">
        <v>8</v>
      </c>
      <c r="X12" s="58">
        <v>10</v>
      </c>
      <c r="Y12" s="58">
        <v>10</v>
      </c>
      <c r="Z12" s="58">
        <v>10</v>
      </c>
      <c r="AA12" s="98">
        <f>SUM(I12:Z12)</f>
        <v>164.5</v>
      </c>
      <c r="AB12" s="98">
        <f>AA12*3/17</f>
        <v>29.029411764705884</v>
      </c>
      <c r="AC12" s="120">
        <v>13.5</v>
      </c>
      <c r="AD12" s="95"/>
      <c r="AE12" s="95">
        <v>12.5</v>
      </c>
      <c r="AF12" s="118">
        <f>AE12*3/5</f>
        <v>7.5</v>
      </c>
      <c r="AG12" s="122">
        <f>H12+AB12+AF12+AC12-AD12</f>
        <v>85.36274509803921</v>
      </c>
      <c r="AH12" s="124">
        <f>H12+AB12+AC12-AD12</f>
        <v>77.86274509803921</v>
      </c>
      <c r="AI12" s="81">
        <v>2</v>
      </c>
      <c r="AJ12" s="81"/>
      <c r="AK12" s="93" t="s">
        <v>75</v>
      </c>
      <c r="AL12" s="102" t="s">
        <v>76</v>
      </c>
      <c r="AM12" s="104" t="s">
        <v>75</v>
      </c>
    </row>
    <row r="13" spans="1:39" ht="12.75">
      <c r="A13" s="107"/>
      <c r="B13" s="113"/>
      <c r="C13" s="127"/>
      <c r="D13" s="111"/>
      <c r="E13" s="115"/>
      <c r="F13" s="111"/>
      <c r="G13" s="115"/>
      <c r="H13" s="117"/>
      <c r="I13" s="59" t="s">
        <v>47</v>
      </c>
      <c r="J13" s="59" t="s">
        <v>47</v>
      </c>
      <c r="K13" s="59" t="s">
        <v>56</v>
      </c>
      <c r="L13" s="59" t="s">
        <v>47</v>
      </c>
      <c r="M13" s="60" t="s">
        <v>56</v>
      </c>
      <c r="N13" s="60" t="s">
        <v>56</v>
      </c>
      <c r="O13" s="60" t="s">
        <v>65</v>
      </c>
      <c r="P13" s="60" t="s">
        <v>65</v>
      </c>
      <c r="Q13" s="60" t="s">
        <v>55</v>
      </c>
      <c r="R13" s="60" t="s">
        <v>60</v>
      </c>
      <c r="S13" s="60" t="s">
        <v>46</v>
      </c>
      <c r="T13" s="60" t="s">
        <v>46</v>
      </c>
      <c r="U13" s="60" t="s">
        <v>45</v>
      </c>
      <c r="V13" s="62" t="s">
        <v>47</v>
      </c>
      <c r="W13" s="60" t="s">
        <v>53</v>
      </c>
      <c r="X13" s="60" t="s">
        <v>45</v>
      </c>
      <c r="Y13" s="60" t="s">
        <v>47</v>
      </c>
      <c r="Z13" s="60" t="s">
        <v>47</v>
      </c>
      <c r="AA13" s="99"/>
      <c r="AB13" s="99"/>
      <c r="AC13" s="121"/>
      <c r="AD13" s="96"/>
      <c r="AE13" s="96"/>
      <c r="AF13" s="119"/>
      <c r="AG13" s="123"/>
      <c r="AH13" s="125"/>
      <c r="AI13" s="82"/>
      <c r="AJ13" s="82"/>
      <c r="AK13" s="94"/>
      <c r="AL13" s="103"/>
      <c r="AM13" s="105"/>
    </row>
    <row r="14" spans="1:39" ht="12.75">
      <c r="A14" s="106">
        <v>5</v>
      </c>
      <c r="B14" s="112">
        <v>12</v>
      </c>
      <c r="C14" s="126" t="s">
        <v>26</v>
      </c>
      <c r="D14" s="110">
        <v>9</v>
      </c>
      <c r="E14" s="114">
        <f>D14*2/6</f>
        <v>3</v>
      </c>
      <c r="F14" s="110"/>
      <c r="G14" s="114">
        <f>F14*2/6</f>
        <v>0</v>
      </c>
      <c r="H14" s="116">
        <f>SUM(G14,E14)</f>
        <v>3</v>
      </c>
      <c r="I14" s="14"/>
      <c r="J14" s="14"/>
      <c r="K14" s="14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8">
        <f>SUM(I14:Z14)</f>
        <v>0</v>
      </c>
      <c r="AB14" s="98">
        <f>AA14*3/17</f>
        <v>0</v>
      </c>
      <c r="AC14" s="120"/>
      <c r="AD14" s="95">
        <v>2</v>
      </c>
      <c r="AE14" s="95">
        <v>12.5</v>
      </c>
      <c r="AF14" s="118">
        <f>AE14*3/5</f>
        <v>7.5</v>
      </c>
      <c r="AG14" s="122">
        <f>H14+AB14+AF14+AC14-AD14</f>
        <v>8.5</v>
      </c>
      <c r="AH14" s="124">
        <f>H14+AB14+AC14-AD14</f>
        <v>1</v>
      </c>
      <c r="AI14" s="81">
        <v>0</v>
      </c>
      <c r="AJ14" s="81"/>
      <c r="AK14" s="93"/>
      <c r="AL14" s="102"/>
      <c r="AM14" s="104"/>
    </row>
    <row r="15" spans="1:39" ht="12.75">
      <c r="A15" s="107"/>
      <c r="B15" s="113"/>
      <c r="C15" s="127"/>
      <c r="D15" s="111"/>
      <c r="E15" s="115"/>
      <c r="F15" s="111"/>
      <c r="G15" s="115"/>
      <c r="H15" s="117"/>
      <c r="I15" s="16"/>
      <c r="J15" s="16"/>
      <c r="K15" s="16"/>
      <c r="L15" s="16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99"/>
      <c r="AB15" s="99"/>
      <c r="AC15" s="121"/>
      <c r="AD15" s="96"/>
      <c r="AE15" s="96"/>
      <c r="AF15" s="119"/>
      <c r="AG15" s="123"/>
      <c r="AH15" s="125"/>
      <c r="AI15" s="82"/>
      <c r="AJ15" s="82"/>
      <c r="AK15" s="94"/>
      <c r="AL15" s="103"/>
      <c r="AM15" s="105"/>
    </row>
    <row r="16" spans="1:39" ht="12.75">
      <c r="A16" s="106">
        <v>6</v>
      </c>
      <c r="B16" s="112">
        <v>13</v>
      </c>
      <c r="C16" s="126" t="s">
        <v>27</v>
      </c>
      <c r="D16" s="110">
        <v>52.2</v>
      </c>
      <c r="E16" s="114">
        <f>D16*2/6</f>
        <v>17.400000000000002</v>
      </c>
      <c r="F16" s="110">
        <v>24</v>
      </c>
      <c r="G16" s="114">
        <f>F16*2/6</f>
        <v>8</v>
      </c>
      <c r="H16" s="116">
        <f>SUM(G16,E16)</f>
        <v>25.400000000000002</v>
      </c>
      <c r="I16" s="14"/>
      <c r="J16" s="14"/>
      <c r="K16" s="57">
        <v>7</v>
      </c>
      <c r="L16" s="57">
        <v>6</v>
      </c>
      <c r="M16" s="58">
        <v>7</v>
      </c>
      <c r="N16" s="58">
        <v>7</v>
      </c>
      <c r="O16" s="15"/>
      <c r="P16" s="15"/>
      <c r="Q16" s="15"/>
      <c r="R16" s="15"/>
      <c r="S16" s="58">
        <v>10</v>
      </c>
      <c r="T16" s="15">
        <v>5</v>
      </c>
      <c r="U16" s="58">
        <v>5</v>
      </c>
      <c r="V16" s="61">
        <v>9</v>
      </c>
      <c r="W16" s="61">
        <v>9</v>
      </c>
      <c r="X16" s="61">
        <v>9</v>
      </c>
      <c r="Y16" s="58">
        <v>6</v>
      </c>
      <c r="Z16" s="58">
        <v>6</v>
      </c>
      <c r="AA16" s="98">
        <f>SUM(I16:Z16)</f>
        <v>86</v>
      </c>
      <c r="AB16" s="98">
        <f>AA16*3/17</f>
        <v>15.176470588235293</v>
      </c>
      <c r="AC16" s="120">
        <v>6</v>
      </c>
      <c r="AD16" s="95"/>
      <c r="AE16" s="95">
        <v>33</v>
      </c>
      <c r="AF16" s="118">
        <f>AE16*3/5</f>
        <v>19.8</v>
      </c>
      <c r="AG16" s="122">
        <f>H16+AB16+AF16+AC16-AD16</f>
        <v>66.37647058823529</v>
      </c>
      <c r="AH16" s="124">
        <f>H16+AB16+AC16-AD16</f>
        <v>46.576470588235296</v>
      </c>
      <c r="AI16" s="81">
        <v>1</v>
      </c>
      <c r="AJ16" s="81"/>
      <c r="AK16" s="93"/>
      <c r="AL16" s="102" t="s">
        <v>90</v>
      </c>
      <c r="AM16" s="104" t="s">
        <v>83</v>
      </c>
    </row>
    <row r="17" spans="1:39" ht="12.75">
      <c r="A17" s="107"/>
      <c r="B17" s="113"/>
      <c r="C17" s="127"/>
      <c r="D17" s="111"/>
      <c r="E17" s="115"/>
      <c r="F17" s="111"/>
      <c r="G17" s="115"/>
      <c r="H17" s="117"/>
      <c r="I17" s="16"/>
      <c r="J17" s="16"/>
      <c r="K17" s="59" t="s">
        <v>65</v>
      </c>
      <c r="L17" s="59" t="s">
        <v>65</v>
      </c>
      <c r="M17" s="60" t="s">
        <v>65</v>
      </c>
      <c r="N17" s="60" t="s">
        <v>65</v>
      </c>
      <c r="O17" s="12"/>
      <c r="P17" s="12"/>
      <c r="Q17" s="12"/>
      <c r="R17" s="12"/>
      <c r="S17" s="60" t="s">
        <v>46</v>
      </c>
      <c r="T17" s="12" t="s">
        <v>46</v>
      </c>
      <c r="U17" s="60" t="s">
        <v>65</v>
      </c>
      <c r="V17" s="62" t="s">
        <v>52</v>
      </c>
      <c r="W17" s="62" t="s">
        <v>52</v>
      </c>
      <c r="X17" s="62" t="s">
        <v>52</v>
      </c>
      <c r="Y17" s="60" t="s">
        <v>65</v>
      </c>
      <c r="Z17" s="60" t="s">
        <v>65</v>
      </c>
      <c r="AA17" s="99"/>
      <c r="AB17" s="99"/>
      <c r="AC17" s="121"/>
      <c r="AD17" s="96"/>
      <c r="AE17" s="96"/>
      <c r="AF17" s="119"/>
      <c r="AG17" s="123"/>
      <c r="AH17" s="125"/>
      <c r="AI17" s="82"/>
      <c r="AJ17" s="82"/>
      <c r="AK17" s="94"/>
      <c r="AL17" s="103"/>
      <c r="AM17" s="105"/>
    </row>
    <row r="18" spans="1:39" ht="12.75">
      <c r="A18" s="106">
        <v>7</v>
      </c>
      <c r="B18" s="112">
        <v>4</v>
      </c>
      <c r="C18" s="126" t="s">
        <v>42</v>
      </c>
      <c r="D18" s="110">
        <v>40</v>
      </c>
      <c r="E18" s="114">
        <f>D18*2/6</f>
        <v>13.333333333333334</v>
      </c>
      <c r="F18" s="110">
        <v>23</v>
      </c>
      <c r="G18" s="114">
        <f>F18*2/6</f>
        <v>7.666666666666667</v>
      </c>
      <c r="H18" s="116">
        <f>SUM(G18,E18)</f>
        <v>21</v>
      </c>
      <c r="I18" s="14"/>
      <c r="J18" s="14"/>
      <c r="K18" s="14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8">
        <f>SUM(I18:Z18)</f>
        <v>0</v>
      </c>
      <c r="AB18" s="98">
        <f>AA18*3/17</f>
        <v>0</v>
      </c>
      <c r="AC18" s="120"/>
      <c r="AD18" s="95"/>
      <c r="AE18" s="95">
        <v>10</v>
      </c>
      <c r="AF18" s="118">
        <f>AE18*3/5</f>
        <v>6</v>
      </c>
      <c r="AG18" s="122">
        <f>H18+AB18+AF18+AC18-AD18</f>
        <v>27</v>
      </c>
      <c r="AH18" s="124">
        <f>H18+AB18+AC18-AD18</f>
        <v>21</v>
      </c>
      <c r="AI18" s="81">
        <v>0</v>
      </c>
      <c r="AJ18" s="81"/>
      <c r="AK18" s="93"/>
      <c r="AL18" s="102" t="s">
        <v>87</v>
      </c>
      <c r="AM18" s="128" t="s">
        <v>86</v>
      </c>
    </row>
    <row r="19" spans="1:39" ht="12.75">
      <c r="A19" s="107"/>
      <c r="B19" s="113"/>
      <c r="C19" s="127"/>
      <c r="D19" s="111"/>
      <c r="E19" s="115"/>
      <c r="F19" s="111"/>
      <c r="G19" s="115"/>
      <c r="H19" s="117"/>
      <c r="I19" s="16"/>
      <c r="J19" s="16"/>
      <c r="K19" s="16"/>
      <c r="L19" s="16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99"/>
      <c r="AB19" s="99"/>
      <c r="AC19" s="121"/>
      <c r="AD19" s="96"/>
      <c r="AE19" s="96"/>
      <c r="AF19" s="119"/>
      <c r="AG19" s="123"/>
      <c r="AH19" s="125"/>
      <c r="AI19" s="82"/>
      <c r="AJ19" s="82"/>
      <c r="AK19" s="94"/>
      <c r="AL19" s="103"/>
      <c r="AM19" s="129"/>
    </row>
    <row r="20" spans="1:39" ht="12.75">
      <c r="A20" s="106">
        <v>8</v>
      </c>
      <c r="B20" s="112">
        <v>5</v>
      </c>
      <c r="C20" s="126" t="s">
        <v>43</v>
      </c>
      <c r="D20" s="110">
        <v>43</v>
      </c>
      <c r="E20" s="114">
        <f>D20*2/6</f>
        <v>14.333333333333334</v>
      </c>
      <c r="F20" s="110">
        <v>60</v>
      </c>
      <c r="G20" s="114">
        <f>F20*2/6</f>
        <v>20</v>
      </c>
      <c r="H20" s="116">
        <f>SUM(G20,E20)</f>
        <v>34.333333333333336</v>
      </c>
      <c r="I20" s="57">
        <v>5</v>
      </c>
      <c r="J20" s="57">
        <v>5</v>
      </c>
      <c r="K20" s="57">
        <v>10</v>
      </c>
      <c r="L20" s="57">
        <v>10</v>
      </c>
      <c r="M20" s="58">
        <v>10</v>
      </c>
      <c r="N20" s="58">
        <v>10</v>
      </c>
      <c r="O20" s="58">
        <v>10</v>
      </c>
      <c r="P20" s="58">
        <v>9</v>
      </c>
      <c r="Q20" s="15">
        <v>10</v>
      </c>
      <c r="R20" s="15">
        <v>10</v>
      </c>
      <c r="S20" s="58">
        <v>10</v>
      </c>
      <c r="T20" s="58">
        <v>10</v>
      </c>
      <c r="U20" s="58">
        <v>10</v>
      </c>
      <c r="V20" s="58">
        <v>10</v>
      </c>
      <c r="W20" s="61">
        <v>9</v>
      </c>
      <c r="X20" s="58">
        <v>10</v>
      </c>
      <c r="Y20" s="58">
        <v>10</v>
      </c>
      <c r="Z20" s="58">
        <v>10</v>
      </c>
      <c r="AA20" s="98">
        <f>SUM(I20:Z20)</f>
        <v>168</v>
      </c>
      <c r="AB20" s="98">
        <f>AA20*3/17</f>
        <v>29.647058823529413</v>
      </c>
      <c r="AC20" s="120">
        <v>16.5</v>
      </c>
      <c r="AD20" s="95"/>
      <c r="AE20" s="95">
        <v>12.5</v>
      </c>
      <c r="AF20" s="118">
        <f>AE20*3/5</f>
        <v>7.5</v>
      </c>
      <c r="AG20" s="122">
        <f>H20+AB20+AF20+AC20-AD20</f>
        <v>87.98039215686275</v>
      </c>
      <c r="AH20" s="124">
        <f>H20+AB20+AC20-AD20</f>
        <v>80.48039215686275</v>
      </c>
      <c r="AI20" s="81">
        <v>2</v>
      </c>
      <c r="AJ20" s="81"/>
      <c r="AK20" s="93" t="s">
        <v>74</v>
      </c>
      <c r="AL20" s="102" t="s">
        <v>82</v>
      </c>
      <c r="AM20" s="104" t="s">
        <v>74</v>
      </c>
    </row>
    <row r="21" spans="1:39" ht="12.75">
      <c r="A21" s="107"/>
      <c r="B21" s="113"/>
      <c r="C21" s="127"/>
      <c r="D21" s="111"/>
      <c r="E21" s="115"/>
      <c r="F21" s="111"/>
      <c r="G21" s="115"/>
      <c r="H21" s="117"/>
      <c r="I21" s="59"/>
      <c r="J21" s="59"/>
      <c r="K21" s="59" t="s">
        <v>56</v>
      </c>
      <c r="L21" s="59"/>
      <c r="M21" s="60"/>
      <c r="N21" s="60"/>
      <c r="O21" s="60"/>
      <c r="P21" s="60" t="s">
        <v>60</v>
      </c>
      <c r="Q21" s="12"/>
      <c r="R21" s="12"/>
      <c r="S21" s="60"/>
      <c r="T21" s="60"/>
      <c r="U21" s="60"/>
      <c r="V21" s="60"/>
      <c r="W21" s="62"/>
      <c r="X21" s="60"/>
      <c r="Y21" s="60"/>
      <c r="Z21" s="60"/>
      <c r="AA21" s="99"/>
      <c r="AB21" s="99"/>
      <c r="AC21" s="121"/>
      <c r="AD21" s="96"/>
      <c r="AE21" s="96"/>
      <c r="AF21" s="119"/>
      <c r="AG21" s="123"/>
      <c r="AH21" s="125"/>
      <c r="AI21" s="82"/>
      <c r="AJ21" s="82"/>
      <c r="AK21" s="94"/>
      <c r="AL21" s="103"/>
      <c r="AM21" s="105"/>
    </row>
    <row r="22" spans="1:39" ht="12.75">
      <c r="A22" s="106">
        <v>9</v>
      </c>
      <c r="B22" s="112">
        <v>14</v>
      </c>
      <c r="C22" s="126" t="s">
        <v>28</v>
      </c>
      <c r="D22" s="110">
        <v>41</v>
      </c>
      <c r="E22" s="114">
        <f>D22*2/6</f>
        <v>13.666666666666666</v>
      </c>
      <c r="F22" s="110">
        <v>17</v>
      </c>
      <c r="G22" s="114">
        <f>F22*2/6</f>
        <v>5.666666666666667</v>
      </c>
      <c r="H22" s="116">
        <f>SUM(G22,E22)</f>
        <v>19.333333333333332</v>
      </c>
      <c r="I22" s="57">
        <v>5</v>
      </c>
      <c r="J22" s="57">
        <v>5</v>
      </c>
      <c r="K22" s="14">
        <v>10</v>
      </c>
      <c r="L22" s="57">
        <v>8</v>
      </c>
      <c r="M22" s="58">
        <v>9</v>
      </c>
      <c r="N22" s="58">
        <v>10</v>
      </c>
      <c r="O22" s="58">
        <v>10</v>
      </c>
      <c r="P22" s="58">
        <v>9</v>
      </c>
      <c r="Q22" s="58">
        <v>9</v>
      </c>
      <c r="R22" s="58">
        <v>10</v>
      </c>
      <c r="S22" s="61">
        <v>7</v>
      </c>
      <c r="T22" s="61">
        <v>9</v>
      </c>
      <c r="U22" s="58">
        <v>10</v>
      </c>
      <c r="V22" s="58">
        <v>10</v>
      </c>
      <c r="W22" s="15">
        <v>5</v>
      </c>
      <c r="X22" s="61">
        <v>9</v>
      </c>
      <c r="Y22" s="58">
        <v>10</v>
      </c>
      <c r="Z22" s="58">
        <v>10</v>
      </c>
      <c r="AA22" s="98">
        <f>SUM(I22:Z22)</f>
        <v>155</v>
      </c>
      <c r="AB22" s="98">
        <f>AA22*3/17</f>
        <v>27.352941176470587</v>
      </c>
      <c r="AC22" s="120">
        <v>6</v>
      </c>
      <c r="AD22" s="95"/>
      <c r="AE22" s="95">
        <v>12.5</v>
      </c>
      <c r="AF22" s="118">
        <f>AE22*3/5</f>
        <v>7.5</v>
      </c>
      <c r="AG22" s="122">
        <f>H22+AB22+AF22+AC22-AD22</f>
        <v>60.18627450980392</v>
      </c>
      <c r="AH22" s="124">
        <f>H22+AB22+AC22-AD22</f>
        <v>52.68627450980392</v>
      </c>
      <c r="AI22" s="81">
        <v>2</v>
      </c>
      <c r="AJ22" s="81"/>
      <c r="AK22" s="93" t="s">
        <v>83</v>
      </c>
      <c r="AL22" s="102" t="s">
        <v>84</v>
      </c>
      <c r="AM22" s="104" t="s">
        <v>83</v>
      </c>
    </row>
    <row r="23" spans="1:39" ht="12.75">
      <c r="A23" s="107"/>
      <c r="B23" s="113"/>
      <c r="C23" s="127"/>
      <c r="D23" s="111"/>
      <c r="E23" s="115"/>
      <c r="F23" s="111"/>
      <c r="G23" s="115"/>
      <c r="H23" s="117"/>
      <c r="I23" s="59" t="s">
        <v>47</v>
      </c>
      <c r="J23" s="59" t="s">
        <v>47</v>
      </c>
      <c r="K23" s="16"/>
      <c r="L23" s="59" t="s">
        <v>64</v>
      </c>
      <c r="M23" s="60" t="s">
        <v>64</v>
      </c>
      <c r="N23" s="60" t="s">
        <v>56</v>
      </c>
      <c r="O23" s="60" t="s">
        <v>47</v>
      </c>
      <c r="P23" s="60" t="s">
        <v>60</v>
      </c>
      <c r="Q23" s="60" t="s">
        <v>61</v>
      </c>
      <c r="R23" s="60" t="s">
        <v>60</v>
      </c>
      <c r="S23" s="62" t="s">
        <v>52</v>
      </c>
      <c r="T23" s="62" t="s">
        <v>46</v>
      </c>
      <c r="U23" s="60" t="s">
        <v>46</v>
      </c>
      <c r="V23" s="60" t="s">
        <v>46</v>
      </c>
      <c r="W23" s="12"/>
      <c r="X23" s="62" t="s">
        <v>52</v>
      </c>
      <c r="Y23" s="60" t="s">
        <v>46</v>
      </c>
      <c r="Z23" s="60" t="s">
        <v>46</v>
      </c>
      <c r="AA23" s="99"/>
      <c r="AB23" s="99"/>
      <c r="AC23" s="121"/>
      <c r="AD23" s="96"/>
      <c r="AE23" s="96"/>
      <c r="AF23" s="119"/>
      <c r="AG23" s="123"/>
      <c r="AH23" s="125"/>
      <c r="AI23" s="82"/>
      <c r="AJ23" s="82"/>
      <c r="AK23" s="94"/>
      <c r="AL23" s="103"/>
      <c r="AM23" s="105"/>
    </row>
    <row r="24" spans="1:39" ht="12.75">
      <c r="A24" s="106">
        <v>10</v>
      </c>
      <c r="B24" s="112">
        <v>7</v>
      </c>
      <c r="C24" s="126" t="s">
        <v>29</v>
      </c>
      <c r="D24" s="110">
        <v>51</v>
      </c>
      <c r="E24" s="114">
        <f>D24*2/6</f>
        <v>17</v>
      </c>
      <c r="F24" s="110">
        <v>49</v>
      </c>
      <c r="G24" s="114">
        <f>F24*2/6</f>
        <v>16.333333333333332</v>
      </c>
      <c r="H24" s="116">
        <f>SUM(G24,E24)</f>
        <v>33.33333333333333</v>
      </c>
      <c r="I24" s="57">
        <v>4.5</v>
      </c>
      <c r="J24" s="57">
        <v>4.5</v>
      </c>
      <c r="K24" s="57">
        <v>10</v>
      </c>
      <c r="L24" s="57">
        <v>10</v>
      </c>
      <c r="M24" s="57">
        <v>9</v>
      </c>
      <c r="N24" s="57">
        <v>10</v>
      </c>
      <c r="O24" s="57">
        <v>10</v>
      </c>
      <c r="P24" s="57">
        <v>10</v>
      </c>
      <c r="Q24" s="58">
        <v>10</v>
      </c>
      <c r="R24" s="58">
        <v>10</v>
      </c>
      <c r="S24" s="58">
        <v>7</v>
      </c>
      <c r="T24" s="58">
        <f>3.5+1.5</f>
        <v>5</v>
      </c>
      <c r="U24" s="58">
        <v>8</v>
      </c>
      <c r="V24" s="58">
        <v>8</v>
      </c>
      <c r="W24" s="58">
        <v>8</v>
      </c>
      <c r="X24" s="58">
        <v>9</v>
      </c>
      <c r="Y24" s="58">
        <v>9</v>
      </c>
      <c r="Z24" s="58">
        <v>10</v>
      </c>
      <c r="AA24" s="98">
        <f>SUM(I24:Z24)</f>
        <v>152</v>
      </c>
      <c r="AB24" s="98">
        <f>AA24*3/17</f>
        <v>26.823529411764707</v>
      </c>
      <c r="AC24" s="120">
        <v>15.5</v>
      </c>
      <c r="AD24" s="95"/>
      <c r="AE24" s="95">
        <v>12.5</v>
      </c>
      <c r="AF24" s="118">
        <f>AE24*3/5</f>
        <v>7.5</v>
      </c>
      <c r="AG24" s="122">
        <f>H24+AB24+AF24+AC24-AD24</f>
        <v>83.15686274509804</v>
      </c>
      <c r="AH24" s="124">
        <f>H24+AB24+AC24-AD24</f>
        <v>75.65686274509804</v>
      </c>
      <c r="AI24" s="81">
        <v>0</v>
      </c>
      <c r="AJ24" s="81"/>
      <c r="AK24" s="93" t="s">
        <v>75</v>
      </c>
      <c r="AL24" s="102" t="s">
        <v>76</v>
      </c>
      <c r="AM24" s="104" t="s">
        <v>75</v>
      </c>
    </row>
    <row r="25" spans="1:39" ht="12.75">
      <c r="A25" s="107"/>
      <c r="B25" s="113"/>
      <c r="C25" s="127"/>
      <c r="D25" s="111"/>
      <c r="E25" s="115"/>
      <c r="F25" s="111"/>
      <c r="G25" s="115"/>
      <c r="H25" s="117"/>
      <c r="I25" s="59" t="s">
        <v>53</v>
      </c>
      <c r="J25" s="59" t="s">
        <v>53</v>
      </c>
      <c r="K25" s="59" t="s">
        <v>53</v>
      </c>
      <c r="L25" s="59" t="s">
        <v>52</v>
      </c>
      <c r="M25" s="59" t="s">
        <v>55</v>
      </c>
      <c r="N25" s="59" t="s">
        <v>57</v>
      </c>
      <c r="O25" s="59" t="s">
        <v>65</v>
      </c>
      <c r="P25" s="59" t="s">
        <v>55</v>
      </c>
      <c r="Q25" s="60" t="s">
        <v>60</v>
      </c>
      <c r="R25" s="60" t="s">
        <v>61</v>
      </c>
      <c r="S25" s="60" t="s">
        <v>52</v>
      </c>
      <c r="T25" s="60" t="s">
        <v>59</v>
      </c>
      <c r="U25" s="60" t="s">
        <v>53</v>
      </c>
      <c r="V25" s="60" t="s">
        <v>47</v>
      </c>
      <c r="W25" s="60" t="s">
        <v>53</v>
      </c>
      <c r="X25" s="60" t="s">
        <v>52</v>
      </c>
      <c r="Y25" s="60" t="s">
        <v>53</v>
      </c>
      <c r="Z25" s="60" t="s">
        <v>52</v>
      </c>
      <c r="AA25" s="99"/>
      <c r="AB25" s="99"/>
      <c r="AC25" s="121"/>
      <c r="AD25" s="96"/>
      <c r="AE25" s="96"/>
      <c r="AF25" s="119"/>
      <c r="AG25" s="123"/>
      <c r="AH25" s="125"/>
      <c r="AI25" s="82"/>
      <c r="AJ25" s="82"/>
      <c r="AK25" s="94"/>
      <c r="AL25" s="103"/>
      <c r="AM25" s="105"/>
    </row>
    <row r="26" spans="1:39" ht="12.75">
      <c r="A26" s="106">
        <v>11</v>
      </c>
      <c r="B26" s="126">
        <v>15</v>
      </c>
      <c r="C26" s="126" t="s">
        <v>30</v>
      </c>
      <c r="D26" s="110">
        <v>42</v>
      </c>
      <c r="E26" s="114">
        <f>D26*2/6</f>
        <v>14</v>
      </c>
      <c r="F26" s="110">
        <v>47</v>
      </c>
      <c r="G26" s="114">
        <f>F26*2/6</f>
        <v>15.666666666666666</v>
      </c>
      <c r="H26" s="116">
        <f>SUM(G26,E26)</f>
        <v>29.666666666666664</v>
      </c>
      <c r="I26" s="57">
        <v>2.5</v>
      </c>
      <c r="J26" s="14"/>
      <c r="K26" s="14">
        <v>0</v>
      </c>
      <c r="L26" s="57">
        <v>8</v>
      </c>
      <c r="M26" s="15"/>
      <c r="N26" s="15"/>
      <c r="O26" s="58">
        <v>8</v>
      </c>
      <c r="P26" s="15"/>
      <c r="Q26" s="15"/>
      <c r="R26" s="15"/>
      <c r="S26" s="58">
        <v>4</v>
      </c>
      <c r="T26" s="58">
        <v>7</v>
      </c>
      <c r="U26" s="58">
        <v>10</v>
      </c>
      <c r="V26" s="58">
        <v>6</v>
      </c>
      <c r="W26" s="15"/>
      <c r="X26" s="58">
        <v>6</v>
      </c>
      <c r="Y26" s="58">
        <v>10</v>
      </c>
      <c r="Z26" s="58">
        <v>8</v>
      </c>
      <c r="AA26" s="98">
        <f>SUM(I26:Z26)</f>
        <v>69.5</v>
      </c>
      <c r="AB26" s="98">
        <f>AA26*3/17</f>
        <v>12.264705882352942</v>
      </c>
      <c r="AC26" s="120"/>
      <c r="AD26" s="95"/>
      <c r="AE26" s="95">
        <v>26</v>
      </c>
      <c r="AF26" s="118">
        <f>AE26*3/5</f>
        <v>15.6</v>
      </c>
      <c r="AG26" s="122">
        <f>H26+AB26+AF26+AC26-AD26</f>
        <v>57.53137254901961</v>
      </c>
      <c r="AH26" s="124">
        <f>H26+AB26+AC26-AD26</f>
        <v>41.931372549019606</v>
      </c>
      <c r="AI26" s="81">
        <v>0</v>
      </c>
      <c r="AJ26" s="81"/>
      <c r="AK26" s="93"/>
      <c r="AL26" s="102" t="s">
        <v>88</v>
      </c>
      <c r="AM26" s="104" t="s">
        <v>83</v>
      </c>
    </row>
    <row r="27" spans="1:39" ht="12.75">
      <c r="A27" s="107"/>
      <c r="B27" s="127"/>
      <c r="C27" s="127"/>
      <c r="D27" s="111"/>
      <c r="E27" s="115"/>
      <c r="F27" s="111"/>
      <c r="G27" s="115"/>
      <c r="H27" s="117"/>
      <c r="I27" s="59" t="s">
        <v>60</v>
      </c>
      <c r="J27" s="16"/>
      <c r="K27" s="16"/>
      <c r="L27" s="59" t="s">
        <v>62</v>
      </c>
      <c r="M27" s="12"/>
      <c r="N27" s="12"/>
      <c r="O27" s="60" t="s">
        <v>68</v>
      </c>
      <c r="P27" s="12"/>
      <c r="Q27" s="12"/>
      <c r="R27" s="12"/>
      <c r="S27" s="60" t="s">
        <v>62</v>
      </c>
      <c r="T27" s="60" t="s">
        <v>63</v>
      </c>
      <c r="U27" s="60" t="s">
        <v>46</v>
      </c>
      <c r="V27" s="60" t="s">
        <v>62</v>
      </c>
      <c r="W27" s="12"/>
      <c r="X27" s="60" t="s">
        <v>62</v>
      </c>
      <c r="Y27" s="60" t="s">
        <v>47</v>
      </c>
      <c r="Z27" s="60" t="s">
        <v>62</v>
      </c>
      <c r="AA27" s="99"/>
      <c r="AB27" s="99"/>
      <c r="AC27" s="121"/>
      <c r="AD27" s="96"/>
      <c r="AE27" s="96"/>
      <c r="AF27" s="119"/>
      <c r="AG27" s="123"/>
      <c r="AH27" s="125"/>
      <c r="AI27" s="82"/>
      <c r="AJ27" s="82"/>
      <c r="AK27" s="94"/>
      <c r="AL27" s="103"/>
      <c r="AM27" s="105"/>
    </row>
    <row r="28" spans="1:39" ht="12.75">
      <c r="A28" s="106">
        <v>12</v>
      </c>
      <c r="B28" s="112">
        <v>16</v>
      </c>
      <c r="C28" s="126" t="s">
        <v>31</v>
      </c>
      <c r="D28" s="110">
        <v>8</v>
      </c>
      <c r="E28" s="114">
        <f>D28*2/6</f>
        <v>2.6666666666666665</v>
      </c>
      <c r="F28" s="110"/>
      <c r="G28" s="114">
        <f>F28*2/6</f>
        <v>0</v>
      </c>
      <c r="H28" s="116">
        <f>SUM(G28,E28)</f>
        <v>2.6666666666666665</v>
      </c>
      <c r="I28" s="57">
        <v>3.5</v>
      </c>
      <c r="J28" s="14"/>
      <c r="K28" s="14"/>
      <c r="L28" s="57">
        <v>7</v>
      </c>
      <c r="M28" s="15"/>
      <c r="N28" s="58">
        <v>5</v>
      </c>
      <c r="O28" s="58">
        <v>10</v>
      </c>
      <c r="P28" s="15">
        <v>0</v>
      </c>
      <c r="Q28" s="15"/>
      <c r="R28" s="15"/>
      <c r="S28" s="58">
        <v>10</v>
      </c>
      <c r="T28" s="15">
        <v>5</v>
      </c>
      <c r="U28" s="15"/>
      <c r="V28" s="58">
        <v>5</v>
      </c>
      <c r="W28" s="15">
        <v>0</v>
      </c>
      <c r="X28" s="15">
        <v>0</v>
      </c>
      <c r="Y28" s="58">
        <v>7</v>
      </c>
      <c r="Z28" s="58">
        <v>7</v>
      </c>
      <c r="AA28" s="98">
        <f>SUM(I28:Z28)</f>
        <v>59.5</v>
      </c>
      <c r="AB28" s="98">
        <f>AA28*3/17</f>
        <v>10.5</v>
      </c>
      <c r="AC28" s="120">
        <v>6</v>
      </c>
      <c r="AD28" s="95"/>
      <c r="AE28" s="95">
        <v>27</v>
      </c>
      <c r="AF28" s="118">
        <f>AE28*3/5</f>
        <v>16.2</v>
      </c>
      <c r="AG28" s="122">
        <f>H28+AB28+AF28+AC28-AD28</f>
        <v>35.36666666666667</v>
      </c>
      <c r="AH28" s="124">
        <f>H28+AB28+AC28-AD28</f>
        <v>19.166666666666664</v>
      </c>
      <c r="AI28" s="81">
        <v>0</v>
      </c>
      <c r="AJ28" s="81"/>
      <c r="AK28" s="93"/>
      <c r="AL28" s="102" t="s">
        <v>88</v>
      </c>
      <c r="AM28" s="104" t="s">
        <v>83</v>
      </c>
    </row>
    <row r="29" spans="1:39" ht="12.75">
      <c r="A29" s="107"/>
      <c r="B29" s="113"/>
      <c r="C29" s="127"/>
      <c r="D29" s="111"/>
      <c r="E29" s="115"/>
      <c r="F29" s="111"/>
      <c r="G29" s="115"/>
      <c r="H29" s="117"/>
      <c r="I29" s="59" t="s">
        <v>58</v>
      </c>
      <c r="J29" s="16"/>
      <c r="K29" s="16"/>
      <c r="L29" s="59" t="s">
        <v>58</v>
      </c>
      <c r="M29" s="12"/>
      <c r="N29" s="60" t="s">
        <v>60</v>
      </c>
      <c r="O29" s="60" t="s">
        <v>58</v>
      </c>
      <c r="P29" s="12" t="s">
        <v>60</v>
      </c>
      <c r="Q29" s="12"/>
      <c r="R29" s="12"/>
      <c r="S29" s="60" t="s">
        <v>45</v>
      </c>
      <c r="T29" s="12" t="s">
        <v>45</v>
      </c>
      <c r="U29" s="12"/>
      <c r="V29" s="60" t="s">
        <v>58</v>
      </c>
      <c r="W29" s="12"/>
      <c r="X29" s="12" t="s">
        <v>60</v>
      </c>
      <c r="Y29" s="60" t="s">
        <v>58</v>
      </c>
      <c r="Z29" s="60" t="s">
        <v>58</v>
      </c>
      <c r="AA29" s="99"/>
      <c r="AB29" s="99"/>
      <c r="AC29" s="121"/>
      <c r="AD29" s="96"/>
      <c r="AE29" s="96"/>
      <c r="AF29" s="119"/>
      <c r="AG29" s="123"/>
      <c r="AH29" s="125"/>
      <c r="AI29" s="82"/>
      <c r="AJ29" s="82"/>
      <c r="AK29" s="94"/>
      <c r="AL29" s="103"/>
      <c r="AM29" s="105"/>
    </row>
    <row r="30" spans="1:39" ht="12.75">
      <c r="A30" s="106">
        <v>13</v>
      </c>
      <c r="B30" s="112">
        <v>17</v>
      </c>
      <c r="C30" s="126" t="s">
        <v>32</v>
      </c>
      <c r="D30" s="110">
        <v>2</v>
      </c>
      <c r="E30" s="114">
        <f>D30*2/6</f>
        <v>0.6666666666666666</v>
      </c>
      <c r="F30" s="110"/>
      <c r="G30" s="114">
        <f>F30*2/6</f>
        <v>0</v>
      </c>
      <c r="H30" s="116">
        <f>SUM(G30,E30)</f>
        <v>0.6666666666666666</v>
      </c>
      <c r="I30" s="14"/>
      <c r="J30" s="14"/>
      <c r="K30" s="14"/>
      <c r="L30" s="14"/>
      <c r="M30" s="14"/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8">
        <f>SUM(I30:Z30)</f>
        <v>0</v>
      </c>
      <c r="AB30" s="98">
        <f>AA30*3/17</f>
        <v>0</v>
      </c>
      <c r="AC30" s="120"/>
      <c r="AD30" s="95"/>
      <c r="AE30" s="95">
        <v>6</v>
      </c>
      <c r="AF30" s="118">
        <f>AE30*3/5</f>
        <v>3.6</v>
      </c>
      <c r="AG30" s="122">
        <f>H30+AB30+AF30+AC30-AD30</f>
        <v>4.266666666666667</v>
      </c>
      <c r="AH30" s="124">
        <f>H30+AB30+AC30-AD30</f>
        <v>0.6666666666666666</v>
      </c>
      <c r="AI30" s="81">
        <v>0</v>
      </c>
      <c r="AJ30" s="81"/>
      <c r="AK30" s="93"/>
      <c r="AL30" s="100" t="s">
        <v>87</v>
      </c>
      <c r="AM30" s="128" t="s">
        <v>86</v>
      </c>
    </row>
    <row r="31" spans="1:39" ht="12.75">
      <c r="A31" s="107"/>
      <c r="B31" s="113"/>
      <c r="C31" s="127"/>
      <c r="D31" s="111"/>
      <c r="E31" s="115"/>
      <c r="F31" s="111"/>
      <c r="G31" s="115"/>
      <c r="H31" s="117"/>
      <c r="I31" s="16"/>
      <c r="J31" s="16"/>
      <c r="K31" s="16"/>
      <c r="L31" s="16"/>
      <c r="M31" s="16"/>
      <c r="N31" s="16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99"/>
      <c r="AB31" s="99"/>
      <c r="AC31" s="121"/>
      <c r="AD31" s="96"/>
      <c r="AE31" s="96"/>
      <c r="AF31" s="119"/>
      <c r="AG31" s="123"/>
      <c r="AH31" s="125"/>
      <c r="AI31" s="82"/>
      <c r="AJ31" s="82"/>
      <c r="AK31" s="94"/>
      <c r="AL31" s="101"/>
      <c r="AM31" s="129"/>
    </row>
    <row r="32" spans="1:39" ht="12.75">
      <c r="A32" s="106">
        <v>14</v>
      </c>
      <c r="B32" s="112">
        <v>18</v>
      </c>
      <c r="C32" s="126" t="s">
        <v>33</v>
      </c>
      <c r="D32" s="110">
        <v>16</v>
      </c>
      <c r="E32" s="114">
        <f>D32*2/6</f>
        <v>5.333333333333333</v>
      </c>
      <c r="F32" s="110"/>
      <c r="G32" s="114">
        <f>F32*2/6</f>
        <v>0</v>
      </c>
      <c r="H32" s="116">
        <f>SUM(G32,E32)</f>
        <v>5.333333333333333</v>
      </c>
      <c r="I32" s="14"/>
      <c r="J32" s="14"/>
      <c r="K32" s="14"/>
      <c r="L32" s="57">
        <v>10</v>
      </c>
      <c r="M32" s="15"/>
      <c r="N32" s="15"/>
      <c r="O32" s="58">
        <v>9</v>
      </c>
      <c r="P32" s="58">
        <v>9</v>
      </c>
      <c r="Q32" s="15">
        <v>0</v>
      </c>
      <c r="R32" s="15"/>
      <c r="S32" s="61">
        <v>9</v>
      </c>
      <c r="T32" s="58">
        <v>8</v>
      </c>
      <c r="U32" s="15">
        <v>0</v>
      </c>
      <c r="V32" s="58">
        <v>3</v>
      </c>
      <c r="W32" s="15">
        <v>0</v>
      </c>
      <c r="X32" s="58">
        <v>10</v>
      </c>
      <c r="Y32" s="58">
        <v>10</v>
      </c>
      <c r="Z32" s="58">
        <v>3</v>
      </c>
      <c r="AA32" s="98">
        <f>SUM(I32:Z32)</f>
        <v>71</v>
      </c>
      <c r="AB32" s="98">
        <f>AA32*3/17</f>
        <v>12.529411764705882</v>
      </c>
      <c r="AC32" s="120"/>
      <c r="AD32" s="95"/>
      <c r="AE32" s="95">
        <v>29</v>
      </c>
      <c r="AF32" s="118">
        <f>AE32*3/5</f>
        <v>17.4</v>
      </c>
      <c r="AG32" s="122">
        <f>H32+AB32+AF32+AC32-AD32</f>
        <v>35.26274509803922</v>
      </c>
      <c r="AH32" s="124">
        <f>H32+AB32+AC32-AD32</f>
        <v>17.862745098039216</v>
      </c>
      <c r="AI32" s="81">
        <v>0</v>
      </c>
      <c r="AJ32" s="81"/>
      <c r="AK32" s="93"/>
      <c r="AL32" s="132" t="s">
        <v>88</v>
      </c>
      <c r="AM32" s="130" t="s">
        <v>83</v>
      </c>
    </row>
    <row r="33" spans="1:39" ht="12.75">
      <c r="A33" s="107"/>
      <c r="B33" s="113"/>
      <c r="C33" s="127"/>
      <c r="D33" s="111"/>
      <c r="E33" s="115"/>
      <c r="F33" s="111"/>
      <c r="G33" s="115"/>
      <c r="H33" s="117"/>
      <c r="I33" s="16"/>
      <c r="J33" s="16"/>
      <c r="K33" s="16"/>
      <c r="L33" s="59" t="s">
        <v>47</v>
      </c>
      <c r="M33" s="12"/>
      <c r="N33" s="12"/>
      <c r="O33" s="60" t="s">
        <v>60</v>
      </c>
      <c r="P33" s="60" t="s">
        <v>60</v>
      </c>
      <c r="Q33" s="12" t="s">
        <v>60</v>
      </c>
      <c r="R33" s="12"/>
      <c r="S33" s="62" t="s">
        <v>48</v>
      </c>
      <c r="T33" s="60" t="s">
        <v>54</v>
      </c>
      <c r="U33" s="12"/>
      <c r="V33" s="60" t="s">
        <v>60</v>
      </c>
      <c r="W33" s="12" t="s">
        <v>60</v>
      </c>
      <c r="X33" s="60" t="s">
        <v>49</v>
      </c>
      <c r="Y33" s="60" t="s">
        <v>47</v>
      </c>
      <c r="Z33" s="60" t="s">
        <v>60</v>
      </c>
      <c r="AA33" s="99"/>
      <c r="AB33" s="99"/>
      <c r="AC33" s="121"/>
      <c r="AD33" s="96"/>
      <c r="AE33" s="96"/>
      <c r="AF33" s="119"/>
      <c r="AG33" s="123"/>
      <c r="AH33" s="125"/>
      <c r="AI33" s="82"/>
      <c r="AJ33" s="82"/>
      <c r="AK33" s="94"/>
      <c r="AL33" s="133"/>
      <c r="AM33" s="131"/>
    </row>
    <row r="34" spans="1:39" ht="12.75">
      <c r="A34" s="106">
        <v>15</v>
      </c>
      <c r="B34" s="112">
        <v>19</v>
      </c>
      <c r="C34" s="126" t="s">
        <v>34</v>
      </c>
      <c r="D34" s="110">
        <v>28</v>
      </c>
      <c r="E34" s="114">
        <f>D34*2/6</f>
        <v>9.333333333333334</v>
      </c>
      <c r="F34" s="110">
        <v>28</v>
      </c>
      <c r="G34" s="114">
        <f>F34*2/6</f>
        <v>9.333333333333334</v>
      </c>
      <c r="H34" s="116">
        <f>SUM(G34,E34)</f>
        <v>18.666666666666668</v>
      </c>
      <c r="I34" s="57">
        <v>5</v>
      </c>
      <c r="J34" s="57">
        <v>5</v>
      </c>
      <c r="K34" s="14">
        <v>0</v>
      </c>
      <c r="L34" s="57">
        <v>8</v>
      </c>
      <c r="M34" s="15">
        <v>0</v>
      </c>
      <c r="N34" s="15"/>
      <c r="O34" s="58">
        <v>9</v>
      </c>
      <c r="P34" s="15"/>
      <c r="Q34" s="15">
        <v>0</v>
      </c>
      <c r="R34" s="15">
        <v>0</v>
      </c>
      <c r="S34" s="61">
        <v>9</v>
      </c>
      <c r="T34" s="61">
        <v>8</v>
      </c>
      <c r="U34" s="61">
        <v>9</v>
      </c>
      <c r="V34" s="15">
        <v>0</v>
      </c>
      <c r="W34" s="15">
        <v>0</v>
      </c>
      <c r="X34" s="61">
        <v>8</v>
      </c>
      <c r="Y34" s="58">
        <v>9</v>
      </c>
      <c r="Z34" s="58">
        <v>10</v>
      </c>
      <c r="AA34" s="98">
        <f>SUM(I34:Z34)</f>
        <v>80</v>
      </c>
      <c r="AB34" s="98">
        <f>AA34*3/17</f>
        <v>14.117647058823529</v>
      </c>
      <c r="AC34" s="120"/>
      <c r="AD34" s="95"/>
      <c r="AE34" s="95">
        <v>27</v>
      </c>
      <c r="AF34" s="118">
        <f>AE34*3/5</f>
        <v>16.2</v>
      </c>
      <c r="AG34" s="122">
        <f>H34+AB34+AF34+AC34-AD34</f>
        <v>48.984313725490196</v>
      </c>
      <c r="AH34" s="124">
        <f>H34+AB34+AC34-AD34</f>
        <v>32.78431372549019</v>
      </c>
      <c r="AI34" s="81">
        <v>0</v>
      </c>
      <c r="AJ34" s="81"/>
      <c r="AK34" s="93"/>
      <c r="AL34" s="102" t="s">
        <v>88</v>
      </c>
      <c r="AM34" s="104" t="s">
        <v>83</v>
      </c>
    </row>
    <row r="35" spans="1:39" ht="12.75">
      <c r="A35" s="107"/>
      <c r="B35" s="113"/>
      <c r="C35" s="127"/>
      <c r="D35" s="111"/>
      <c r="E35" s="115"/>
      <c r="F35" s="111"/>
      <c r="G35" s="115"/>
      <c r="H35" s="117"/>
      <c r="I35" s="59" t="s">
        <v>47</v>
      </c>
      <c r="J35" s="59" t="s">
        <v>47</v>
      </c>
      <c r="K35" s="16"/>
      <c r="L35" s="59" t="s">
        <v>53</v>
      </c>
      <c r="M35" s="12"/>
      <c r="N35" s="12"/>
      <c r="O35" s="60" t="s">
        <v>60</v>
      </c>
      <c r="P35" s="12"/>
      <c r="Q35" s="12"/>
      <c r="R35" s="12"/>
      <c r="S35" s="62" t="s">
        <v>48</v>
      </c>
      <c r="T35" s="62" t="s">
        <v>51</v>
      </c>
      <c r="U35" s="62" t="s">
        <v>51</v>
      </c>
      <c r="V35" s="12"/>
      <c r="W35" s="12"/>
      <c r="X35" s="62" t="s">
        <v>47</v>
      </c>
      <c r="Y35" s="60" t="s">
        <v>53</v>
      </c>
      <c r="Z35" s="60" t="s">
        <v>47</v>
      </c>
      <c r="AA35" s="99"/>
      <c r="AB35" s="99"/>
      <c r="AC35" s="121"/>
      <c r="AD35" s="96"/>
      <c r="AE35" s="96"/>
      <c r="AF35" s="119"/>
      <c r="AG35" s="123"/>
      <c r="AH35" s="125"/>
      <c r="AI35" s="82"/>
      <c r="AJ35" s="82"/>
      <c r="AK35" s="94"/>
      <c r="AL35" s="103"/>
      <c r="AM35" s="105"/>
    </row>
    <row r="36" spans="1:39" ht="12.75">
      <c r="A36" s="106">
        <v>16</v>
      </c>
      <c r="B36" s="112">
        <v>2</v>
      </c>
      <c r="C36" s="126" t="s">
        <v>44</v>
      </c>
      <c r="D36" s="110"/>
      <c r="E36" s="114">
        <f>D36*2/6</f>
        <v>0</v>
      </c>
      <c r="F36" s="110"/>
      <c r="G36" s="114">
        <f>F36*2/6</f>
        <v>0</v>
      </c>
      <c r="H36" s="116">
        <f>SUM(G36,E36)</f>
        <v>0</v>
      </c>
      <c r="I36" s="14"/>
      <c r="J36" s="14"/>
      <c r="K36" s="14"/>
      <c r="L36" s="14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8">
        <f>SUM(I36:Z36)</f>
        <v>0</v>
      </c>
      <c r="AB36" s="98">
        <f>AA36*3/17</f>
        <v>0</v>
      </c>
      <c r="AC36" s="120"/>
      <c r="AD36" s="95"/>
      <c r="AE36" s="95">
        <v>0</v>
      </c>
      <c r="AF36" s="118">
        <f>AE36*3/5</f>
        <v>0</v>
      </c>
      <c r="AG36" s="122">
        <f>H36+AB36+AF36+AC36-AD36</f>
        <v>0</v>
      </c>
      <c r="AH36" s="124">
        <f>H36+AB36+AC36-AD36</f>
        <v>0</v>
      </c>
      <c r="AI36" s="81">
        <v>0</v>
      </c>
      <c r="AJ36" s="81"/>
      <c r="AK36" s="93"/>
      <c r="AL36" s="102"/>
      <c r="AM36" s="104"/>
    </row>
    <row r="37" spans="1:39" ht="12.75">
      <c r="A37" s="107"/>
      <c r="B37" s="113"/>
      <c r="C37" s="127"/>
      <c r="D37" s="111"/>
      <c r="E37" s="115"/>
      <c r="F37" s="111"/>
      <c r="G37" s="115"/>
      <c r="H37" s="117"/>
      <c r="I37" s="16"/>
      <c r="J37" s="16"/>
      <c r="K37" s="16"/>
      <c r="L37" s="16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99"/>
      <c r="AB37" s="99"/>
      <c r="AC37" s="121"/>
      <c r="AD37" s="96"/>
      <c r="AE37" s="96"/>
      <c r="AF37" s="119"/>
      <c r="AG37" s="123"/>
      <c r="AH37" s="125"/>
      <c r="AI37" s="82"/>
      <c r="AJ37" s="82"/>
      <c r="AK37" s="94"/>
      <c r="AL37" s="103"/>
      <c r="AM37" s="105"/>
    </row>
    <row r="38" spans="1:39" ht="12.75">
      <c r="A38" s="106">
        <v>17</v>
      </c>
      <c r="B38" s="112">
        <v>8</v>
      </c>
      <c r="C38" s="126" t="s">
        <v>35</v>
      </c>
      <c r="D38" s="110">
        <v>13</v>
      </c>
      <c r="E38" s="114">
        <f>D38*2/6</f>
        <v>4.333333333333333</v>
      </c>
      <c r="F38" s="110">
        <v>31</v>
      </c>
      <c r="G38" s="114">
        <f>F38*2/6</f>
        <v>10.333333333333334</v>
      </c>
      <c r="H38" s="116">
        <f>SUM(G38,E38)</f>
        <v>14.666666666666668</v>
      </c>
      <c r="I38" s="14">
        <v>2</v>
      </c>
      <c r="J38" s="14">
        <v>2</v>
      </c>
      <c r="K38" s="14">
        <v>6</v>
      </c>
      <c r="L38" s="14">
        <v>5</v>
      </c>
      <c r="M38" s="15">
        <v>0</v>
      </c>
      <c r="N38" s="15">
        <v>0</v>
      </c>
      <c r="O38" s="57">
        <v>10</v>
      </c>
      <c r="P38" s="15">
        <v>8</v>
      </c>
      <c r="Q38" s="15">
        <v>0</v>
      </c>
      <c r="R38" s="15"/>
      <c r="S38" s="58">
        <v>2</v>
      </c>
      <c r="T38" s="58">
        <v>2</v>
      </c>
      <c r="U38" s="58">
        <v>3</v>
      </c>
      <c r="V38" s="15">
        <v>0</v>
      </c>
      <c r="W38" s="15">
        <v>0</v>
      </c>
      <c r="X38" s="15">
        <v>0</v>
      </c>
      <c r="Y38" s="57">
        <v>5</v>
      </c>
      <c r="Z38" s="57">
        <v>5</v>
      </c>
      <c r="AA38" s="98">
        <f>SUM(I38:Z38)</f>
        <v>50</v>
      </c>
      <c r="AB38" s="98">
        <f>AA38*3/17</f>
        <v>8.823529411764707</v>
      </c>
      <c r="AC38" s="120"/>
      <c r="AD38" s="95"/>
      <c r="AE38" s="95">
        <v>14</v>
      </c>
      <c r="AF38" s="118">
        <f>AE38*3/5</f>
        <v>8.4</v>
      </c>
      <c r="AG38" s="122">
        <f>H38+AB38+AF38+AC38-AD38</f>
        <v>31.890196078431373</v>
      </c>
      <c r="AH38" s="124">
        <f>H38+AB38+AC38-AD38</f>
        <v>23.490196078431374</v>
      </c>
      <c r="AI38" s="81">
        <v>0</v>
      </c>
      <c r="AJ38" s="81"/>
      <c r="AK38" s="93"/>
      <c r="AL38" s="102" t="s">
        <v>87</v>
      </c>
      <c r="AM38" s="128" t="s">
        <v>86</v>
      </c>
    </row>
    <row r="39" spans="1:39" ht="12.75">
      <c r="A39" s="107"/>
      <c r="B39" s="113"/>
      <c r="C39" s="127"/>
      <c r="D39" s="111"/>
      <c r="E39" s="115"/>
      <c r="F39" s="111"/>
      <c r="G39" s="115"/>
      <c r="H39" s="117"/>
      <c r="I39" s="16" t="s">
        <v>85</v>
      </c>
      <c r="J39" s="16" t="s">
        <v>85</v>
      </c>
      <c r="K39" s="16"/>
      <c r="L39" s="16"/>
      <c r="M39" s="12"/>
      <c r="N39" s="12"/>
      <c r="O39" s="59" t="s">
        <v>65</v>
      </c>
      <c r="P39" s="12"/>
      <c r="Q39" s="12"/>
      <c r="R39" s="12"/>
      <c r="S39" s="60" t="s">
        <v>65</v>
      </c>
      <c r="T39" s="60" t="s">
        <v>65</v>
      </c>
      <c r="U39" s="60" t="s">
        <v>65</v>
      </c>
      <c r="V39" s="12"/>
      <c r="W39" s="12"/>
      <c r="X39" s="12"/>
      <c r="Y39" s="59" t="s">
        <v>65</v>
      </c>
      <c r="Z39" s="59" t="s">
        <v>65</v>
      </c>
      <c r="AA39" s="99"/>
      <c r="AB39" s="99"/>
      <c r="AC39" s="121"/>
      <c r="AD39" s="96"/>
      <c r="AE39" s="96"/>
      <c r="AF39" s="119"/>
      <c r="AG39" s="123"/>
      <c r="AH39" s="125"/>
      <c r="AI39" s="82"/>
      <c r="AJ39" s="82"/>
      <c r="AK39" s="94"/>
      <c r="AL39" s="103"/>
      <c r="AM39" s="129"/>
    </row>
    <row r="40" spans="1:39" ht="12.75">
      <c r="A40" s="106">
        <v>18</v>
      </c>
      <c r="B40" s="112">
        <v>20</v>
      </c>
      <c r="C40" s="126" t="s">
        <v>36</v>
      </c>
      <c r="D40" s="110">
        <v>32</v>
      </c>
      <c r="E40" s="114">
        <f>D40*2/6</f>
        <v>10.666666666666666</v>
      </c>
      <c r="F40" s="110">
        <v>32</v>
      </c>
      <c r="G40" s="114">
        <f>F40*2/6</f>
        <v>10.666666666666666</v>
      </c>
      <c r="H40" s="116">
        <f>SUM(G40,E40)</f>
        <v>21.333333333333332</v>
      </c>
      <c r="I40" s="57">
        <v>4</v>
      </c>
      <c r="J40" s="57">
        <v>4.5</v>
      </c>
      <c r="K40" s="57">
        <v>9</v>
      </c>
      <c r="L40" s="57">
        <v>10</v>
      </c>
      <c r="M40" s="58">
        <v>9</v>
      </c>
      <c r="N40" s="15">
        <v>0</v>
      </c>
      <c r="O40" s="58">
        <v>9</v>
      </c>
      <c r="P40" s="58">
        <v>10</v>
      </c>
      <c r="Q40" s="15">
        <v>10</v>
      </c>
      <c r="R40" s="15">
        <v>10</v>
      </c>
      <c r="S40" s="58">
        <v>10</v>
      </c>
      <c r="T40" s="15">
        <v>5</v>
      </c>
      <c r="U40" s="58">
        <v>7</v>
      </c>
      <c r="V40" s="58">
        <v>7</v>
      </c>
      <c r="W40" s="58">
        <v>10</v>
      </c>
      <c r="X40" s="58">
        <v>8</v>
      </c>
      <c r="Y40" s="58">
        <v>9</v>
      </c>
      <c r="Z40" s="58">
        <v>8</v>
      </c>
      <c r="AA40" s="98">
        <f>SUM(I40:Z40)</f>
        <v>139.5</v>
      </c>
      <c r="AB40" s="98">
        <f>AA40*3/17</f>
        <v>24.61764705882353</v>
      </c>
      <c r="AC40" s="120">
        <v>1.5</v>
      </c>
      <c r="AD40" s="95"/>
      <c r="AE40" s="95">
        <v>39</v>
      </c>
      <c r="AF40" s="118">
        <f>AE40*3/5</f>
        <v>23.4</v>
      </c>
      <c r="AG40" s="122">
        <f>H40+AB40+AF40+AC40-AD40</f>
        <v>70.85098039215686</v>
      </c>
      <c r="AH40" s="124">
        <f>H40+AB40+AC40-AD40</f>
        <v>47.450980392156865</v>
      </c>
      <c r="AI40" s="81">
        <v>0</v>
      </c>
      <c r="AJ40" s="81"/>
      <c r="AK40" s="93"/>
      <c r="AL40" s="102" t="s">
        <v>89</v>
      </c>
      <c r="AM40" s="104" t="s">
        <v>75</v>
      </c>
    </row>
    <row r="41" spans="1:39" ht="12.75">
      <c r="A41" s="107"/>
      <c r="B41" s="113"/>
      <c r="C41" s="127"/>
      <c r="D41" s="111"/>
      <c r="E41" s="115"/>
      <c r="F41" s="111"/>
      <c r="G41" s="115"/>
      <c r="H41" s="117"/>
      <c r="I41" s="59" t="s">
        <v>65</v>
      </c>
      <c r="J41" s="59" t="s">
        <v>53</v>
      </c>
      <c r="K41" s="59" t="s">
        <v>65</v>
      </c>
      <c r="L41" s="59" t="s">
        <v>47</v>
      </c>
      <c r="M41" s="60" t="s">
        <v>65</v>
      </c>
      <c r="N41" s="12" t="s">
        <v>65</v>
      </c>
      <c r="O41" s="60" t="s">
        <v>69</v>
      </c>
      <c r="P41" s="60" t="s">
        <v>55</v>
      </c>
      <c r="Q41" s="12" t="s">
        <v>60</v>
      </c>
      <c r="R41" s="12"/>
      <c r="S41" s="60" t="s">
        <v>45</v>
      </c>
      <c r="T41" s="12" t="s">
        <v>45</v>
      </c>
      <c r="U41" s="60" t="s">
        <v>65</v>
      </c>
      <c r="V41" s="60" t="s">
        <v>65</v>
      </c>
      <c r="W41" s="60" t="s">
        <v>46</v>
      </c>
      <c r="X41" s="60" t="s">
        <v>53</v>
      </c>
      <c r="Y41" s="60" t="s">
        <v>53</v>
      </c>
      <c r="Z41" s="60" t="s">
        <v>65</v>
      </c>
      <c r="AA41" s="99"/>
      <c r="AB41" s="99"/>
      <c r="AC41" s="121"/>
      <c r="AD41" s="96"/>
      <c r="AE41" s="96"/>
      <c r="AF41" s="119"/>
      <c r="AG41" s="123"/>
      <c r="AH41" s="125"/>
      <c r="AI41" s="82"/>
      <c r="AJ41" s="82"/>
      <c r="AK41" s="94"/>
      <c r="AL41" s="103"/>
      <c r="AM41" s="105"/>
    </row>
    <row r="42" spans="1:39" ht="12.75">
      <c r="A42" s="106">
        <v>19</v>
      </c>
      <c r="B42" s="112">
        <v>21</v>
      </c>
      <c r="C42" s="126" t="s">
        <v>37</v>
      </c>
      <c r="D42" s="110">
        <v>60</v>
      </c>
      <c r="E42" s="114">
        <f>D42*2/6</f>
        <v>20</v>
      </c>
      <c r="F42" s="110">
        <v>60</v>
      </c>
      <c r="G42" s="114">
        <f>F42*2/6</f>
        <v>20</v>
      </c>
      <c r="H42" s="116">
        <f>SUM(G42,E42)</f>
        <v>40</v>
      </c>
      <c r="I42" s="57">
        <v>5</v>
      </c>
      <c r="J42" s="57">
        <v>5</v>
      </c>
      <c r="K42" s="57">
        <v>10</v>
      </c>
      <c r="L42" s="57">
        <v>10</v>
      </c>
      <c r="M42" s="58">
        <v>10</v>
      </c>
      <c r="N42" s="58">
        <v>10</v>
      </c>
      <c r="O42" s="58">
        <v>10</v>
      </c>
      <c r="P42" s="15"/>
      <c r="Q42" s="15">
        <v>0</v>
      </c>
      <c r="R42" s="58">
        <v>10</v>
      </c>
      <c r="S42" s="61">
        <v>9</v>
      </c>
      <c r="T42" s="61">
        <v>9</v>
      </c>
      <c r="U42" s="58">
        <v>10</v>
      </c>
      <c r="V42" s="58">
        <v>9</v>
      </c>
      <c r="W42" s="58">
        <v>10</v>
      </c>
      <c r="X42" s="58">
        <v>10</v>
      </c>
      <c r="Y42" s="58">
        <v>10</v>
      </c>
      <c r="Z42" s="58">
        <v>10</v>
      </c>
      <c r="AA42" s="98">
        <f>SUM(I42:Z42)</f>
        <v>147</v>
      </c>
      <c r="AB42" s="98">
        <f>AA42*3/17</f>
        <v>25.941176470588236</v>
      </c>
      <c r="AC42" s="120">
        <v>21</v>
      </c>
      <c r="AD42" s="95"/>
      <c r="AE42" s="95">
        <v>12.5</v>
      </c>
      <c r="AF42" s="118">
        <f>AE42*3/5</f>
        <v>7.5</v>
      </c>
      <c r="AG42" s="122">
        <f>H42+AB42+AF42+AC42-AD42</f>
        <v>94.44117647058823</v>
      </c>
      <c r="AH42" s="124">
        <f>H42+AB42+AC42-AD42</f>
        <v>86.94117647058823</v>
      </c>
      <c r="AI42" s="81">
        <v>2</v>
      </c>
      <c r="AJ42" s="81"/>
      <c r="AK42" s="93" t="s">
        <v>74</v>
      </c>
      <c r="AL42" s="102" t="s">
        <v>77</v>
      </c>
      <c r="AM42" s="104" t="s">
        <v>74</v>
      </c>
    </row>
    <row r="43" spans="1:39" ht="12.75">
      <c r="A43" s="107"/>
      <c r="B43" s="113"/>
      <c r="C43" s="127"/>
      <c r="D43" s="111"/>
      <c r="E43" s="115"/>
      <c r="F43" s="111"/>
      <c r="G43" s="115"/>
      <c r="H43" s="117"/>
      <c r="I43" s="59" t="s">
        <v>46</v>
      </c>
      <c r="J43" s="59" t="s">
        <v>46</v>
      </c>
      <c r="K43" s="59" t="s">
        <v>66</v>
      </c>
      <c r="L43" s="59" t="s">
        <v>48</v>
      </c>
      <c r="M43" s="60" t="s">
        <v>56</v>
      </c>
      <c r="N43" s="60" t="s">
        <v>47</v>
      </c>
      <c r="O43" s="60" t="s">
        <v>47</v>
      </c>
      <c r="P43" s="12"/>
      <c r="Q43" s="12" t="s">
        <v>60</v>
      </c>
      <c r="R43" s="60" t="s">
        <v>60</v>
      </c>
      <c r="S43" s="62" t="s">
        <v>48</v>
      </c>
      <c r="T43" s="62" t="s">
        <v>48</v>
      </c>
      <c r="U43" s="60" t="s">
        <v>48</v>
      </c>
      <c r="V43" s="60" t="s">
        <v>51</v>
      </c>
      <c r="W43" s="60" t="s">
        <v>46</v>
      </c>
      <c r="X43" s="60" t="s">
        <v>48</v>
      </c>
      <c r="Y43" s="60" t="s">
        <v>48</v>
      </c>
      <c r="Z43" s="60" t="s">
        <v>46</v>
      </c>
      <c r="AA43" s="99"/>
      <c r="AB43" s="99"/>
      <c r="AC43" s="121"/>
      <c r="AD43" s="96"/>
      <c r="AE43" s="96"/>
      <c r="AF43" s="119"/>
      <c r="AG43" s="123"/>
      <c r="AH43" s="125"/>
      <c r="AI43" s="82"/>
      <c r="AJ43" s="82"/>
      <c r="AK43" s="94"/>
      <c r="AL43" s="103"/>
      <c r="AM43" s="105"/>
    </row>
    <row r="44" spans="1:39" ht="12.75">
      <c r="A44" s="106">
        <v>20</v>
      </c>
      <c r="B44" s="112">
        <v>22</v>
      </c>
      <c r="C44" s="126" t="s">
        <v>38</v>
      </c>
      <c r="D44" s="110">
        <v>45</v>
      </c>
      <c r="E44" s="114">
        <f>D44*2/6</f>
        <v>15</v>
      </c>
      <c r="F44" s="110">
        <v>54</v>
      </c>
      <c r="G44" s="114">
        <f>F44*2/6</f>
        <v>18</v>
      </c>
      <c r="H44" s="116">
        <f>SUM(G44,E44)</f>
        <v>33</v>
      </c>
      <c r="I44" s="57">
        <v>5</v>
      </c>
      <c r="J44" s="57">
        <v>5</v>
      </c>
      <c r="K44" s="57">
        <v>10</v>
      </c>
      <c r="L44" s="57">
        <v>10</v>
      </c>
      <c r="M44" s="58">
        <v>9</v>
      </c>
      <c r="N44" s="58">
        <v>10</v>
      </c>
      <c r="O44" s="58">
        <v>8</v>
      </c>
      <c r="P44" s="58">
        <v>8</v>
      </c>
      <c r="Q44" s="15"/>
      <c r="R44" s="15"/>
      <c r="S44" s="58">
        <v>10</v>
      </c>
      <c r="T44" s="58">
        <v>10</v>
      </c>
      <c r="U44" s="58">
        <v>7</v>
      </c>
      <c r="V44" s="61">
        <v>9</v>
      </c>
      <c r="W44" s="15"/>
      <c r="X44" s="61">
        <v>9</v>
      </c>
      <c r="Y44" s="58">
        <v>9</v>
      </c>
      <c r="Z44" s="58">
        <v>10</v>
      </c>
      <c r="AA44" s="98">
        <f>SUM(I44:Z44)</f>
        <v>129</v>
      </c>
      <c r="AB44" s="98">
        <f>AA44*3/17</f>
        <v>22.764705882352942</v>
      </c>
      <c r="AC44" s="120">
        <v>13</v>
      </c>
      <c r="AD44" s="95"/>
      <c r="AE44" s="95">
        <v>31</v>
      </c>
      <c r="AF44" s="118">
        <f>AE44*3/5</f>
        <v>18.6</v>
      </c>
      <c r="AG44" s="122">
        <f>H44+AB44+AF44+AC44-AD44</f>
        <v>87.36470588235295</v>
      </c>
      <c r="AH44" s="124">
        <f>H44+AB44+AC44-AD44</f>
        <v>68.76470588235294</v>
      </c>
      <c r="AI44" s="81">
        <v>2</v>
      </c>
      <c r="AJ44" s="81"/>
      <c r="AK44" s="93" t="s">
        <v>75</v>
      </c>
      <c r="AL44" s="102" t="s">
        <v>81</v>
      </c>
      <c r="AM44" s="104" t="s">
        <v>74</v>
      </c>
    </row>
    <row r="45" spans="1:39" ht="12.75">
      <c r="A45" s="107"/>
      <c r="B45" s="113"/>
      <c r="C45" s="127"/>
      <c r="D45" s="111"/>
      <c r="E45" s="115"/>
      <c r="F45" s="111"/>
      <c r="G45" s="115"/>
      <c r="H45" s="117"/>
      <c r="I45" s="59" t="s">
        <v>52</v>
      </c>
      <c r="J45" s="59" t="s">
        <v>52</v>
      </c>
      <c r="K45" s="59" t="s">
        <v>56</v>
      </c>
      <c r="L45" s="59" t="s">
        <v>52</v>
      </c>
      <c r="M45" s="60" t="s">
        <v>56</v>
      </c>
      <c r="N45" s="60" t="s">
        <v>56</v>
      </c>
      <c r="O45" s="60" t="s">
        <v>68</v>
      </c>
      <c r="P45" s="60" t="s">
        <v>68</v>
      </c>
      <c r="Q45" s="12"/>
      <c r="R45" s="12"/>
      <c r="S45" s="60" t="s">
        <v>45</v>
      </c>
      <c r="T45" s="60" t="s">
        <v>45</v>
      </c>
      <c r="U45" s="60" t="s">
        <v>56</v>
      </c>
      <c r="V45" s="62" t="s">
        <v>52</v>
      </c>
      <c r="W45" s="12"/>
      <c r="X45" s="62" t="s">
        <v>52</v>
      </c>
      <c r="Y45" s="60" t="s">
        <v>56</v>
      </c>
      <c r="Z45" s="60" t="s">
        <v>52</v>
      </c>
      <c r="AA45" s="99"/>
      <c r="AB45" s="99"/>
      <c r="AC45" s="121"/>
      <c r="AD45" s="96"/>
      <c r="AE45" s="96"/>
      <c r="AF45" s="119"/>
      <c r="AG45" s="123"/>
      <c r="AH45" s="125"/>
      <c r="AI45" s="82"/>
      <c r="AJ45" s="82"/>
      <c r="AK45" s="94"/>
      <c r="AL45" s="103"/>
      <c r="AM45" s="105"/>
    </row>
    <row r="46" spans="1:39" ht="12.75">
      <c r="A46" s="106">
        <v>21</v>
      </c>
      <c r="B46" s="112">
        <v>23</v>
      </c>
      <c r="C46" s="126" t="s">
        <v>39</v>
      </c>
      <c r="D46" s="110"/>
      <c r="E46" s="114">
        <f>D46*2/6</f>
        <v>0</v>
      </c>
      <c r="F46" s="110"/>
      <c r="G46" s="114">
        <f>F46*2/6</f>
        <v>0</v>
      </c>
      <c r="H46" s="116">
        <f>SUM(G46,E46)</f>
        <v>0</v>
      </c>
      <c r="I46" s="14"/>
      <c r="J46" s="14"/>
      <c r="K46" s="14"/>
      <c r="L46" s="14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98">
        <f>SUM(I46:Z46)</f>
        <v>0</v>
      </c>
      <c r="AB46" s="98">
        <f>AA46*3/17</f>
        <v>0</v>
      </c>
      <c r="AC46" s="120"/>
      <c r="AD46" s="95"/>
      <c r="AE46" s="95">
        <v>12.5</v>
      </c>
      <c r="AF46" s="118">
        <f>AE46*3/5</f>
        <v>7.5</v>
      </c>
      <c r="AG46" s="122">
        <f>H46+AB46+AF46+AC46-AD46</f>
        <v>7.5</v>
      </c>
      <c r="AH46" s="124">
        <f>H46+AB46+AC46-AD46</f>
        <v>0</v>
      </c>
      <c r="AI46" s="81">
        <v>0</v>
      </c>
      <c r="AJ46" s="81"/>
      <c r="AK46" s="93"/>
      <c r="AL46" s="102"/>
      <c r="AM46" s="104"/>
    </row>
    <row r="47" spans="1:39" ht="12.75">
      <c r="A47" s="107"/>
      <c r="B47" s="113"/>
      <c r="C47" s="127"/>
      <c r="D47" s="111"/>
      <c r="E47" s="115"/>
      <c r="F47" s="111"/>
      <c r="G47" s="115"/>
      <c r="H47" s="117"/>
      <c r="I47" s="16"/>
      <c r="J47" s="16"/>
      <c r="K47" s="16"/>
      <c r="L47" s="16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99"/>
      <c r="AB47" s="99"/>
      <c r="AC47" s="121"/>
      <c r="AD47" s="96"/>
      <c r="AE47" s="96"/>
      <c r="AF47" s="119"/>
      <c r="AG47" s="123"/>
      <c r="AH47" s="125"/>
      <c r="AI47" s="82"/>
      <c r="AJ47" s="82"/>
      <c r="AK47" s="94"/>
      <c r="AL47" s="103"/>
      <c r="AM47" s="105"/>
    </row>
    <row r="48" spans="1:39" ht="12.75">
      <c r="A48" s="106">
        <v>22</v>
      </c>
      <c r="B48" s="112">
        <v>24</v>
      </c>
      <c r="C48" s="108" t="s">
        <v>40</v>
      </c>
      <c r="D48" s="110">
        <v>22</v>
      </c>
      <c r="E48" s="114">
        <f>D48*2/6</f>
        <v>7.333333333333333</v>
      </c>
      <c r="F48" s="110">
        <v>26</v>
      </c>
      <c r="G48" s="114">
        <f>F48*2/6</f>
        <v>8.666666666666666</v>
      </c>
      <c r="H48" s="116">
        <f>SUM(G48,E48)</f>
        <v>16</v>
      </c>
      <c r="I48" s="57">
        <v>2</v>
      </c>
      <c r="J48" s="58">
        <v>2.5</v>
      </c>
      <c r="K48" s="57">
        <v>5</v>
      </c>
      <c r="L48" s="58">
        <v>4</v>
      </c>
      <c r="M48" s="14">
        <v>0</v>
      </c>
      <c r="N48" s="14">
        <v>0</v>
      </c>
      <c r="O48" s="15">
        <v>0</v>
      </c>
      <c r="P48" s="58">
        <v>9</v>
      </c>
      <c r="Q48" s="15"/>
      <c r="R48" s="15"/>
      <c r="S48" s="58">
        <v>7</v>
      </c>
      <c r="T48" s="58">
        <v>8.5</v>
      </c>
      <c r="U48" s="58">
        <v>7</v>
      </c>
      <c r="V48" s="58">
        <v>7</v>
      </c>
      <c r="W48" s="58">
        <v>7</v>
      </c>
      <c r="X48" s="58">
        <v>10</v>
      </c>
      <c r="Y48" s="58">
        <v>8</v>
      </c>
      <c r="Z48" s="58">
        <v>10</v>
      </c>
      <c r="AA48" s="98">
        <f>SUM(I48:Z48)</f>
        <v>87</v>
      </c>
      <c r="AB48" s="98">
        <f>AA48*3/17</f>
        <v>15.352941176470589</v>
      </c>
      <c r="AC48" s="120"/>
      <c r="AD48" s="95"/>
      <c r="AE48" s="95">
        <v>30</v>
      </c>
      <c r="AF48" s="118">
        <f>AE48*3/5</f>
        <v>18</v>
      </c>
      <c r="AG48" s="122">
        <f>H48+AB48+AF48+AC48-AD48</f>
        <v>49.35294117647059</v>
      </c>
      <c r="AH48" s="124">
        <f>H48+AB48+AC48-AD48</f>
        <v>31.352941176470587</v>
      </c>
      <c r="AI48" s="81">
        <v>0</v>
      </c>
      <c r="AJ48" s="81"/>
      <c r="AK48" s="93"/>
      <c r="AL48" s="100" t="s">
        <v>88</v>
      </c>
      <c r="AM48" s="104" t="s">
        <v>83</v>
      </c>
    </row>
    <row r="49" spans="1:39" ht="12.75">
      <c r="A49" s="107"/>
      <c r="B49" s="113"/>
      <c r="C49" s="109"/>
      <c r="D49" s="111"/>
      <c r="E49" s="115"/>
      <c r="F49" s="111"/>
      <c r="G49" s="115"/>
      <c r="H49" s="117"/>
      <c r="I49" s="59" t="s">
        <v>68</v>
      </c>
      <c r="J49" s="60" t="s">
        <v>67</v>
      </c>
      <c r="K49" s="59" t="s">
        <v>68</v>
      </c>
      <c r="L49" s="60" t="s">
        <v>67</v>
      </c>
      <c r="M49" s="16" t="s">
        <v>67</v>
      </c>
      <c r="N49" s="16"/>
      <c r="O49" s="12"/>
      <c r="P49" s="60" t="s">
        <v>67</v>
      </c>
      <c r="Q49" s="12"/>
      <c r="R49" s="12"/>
      <c r="S49" s="60" t="s">
        <v>47</v>
      </c>
      <c r="T49" s="60" t="s">
        <v>47</v>
      </c>
      <c r="U49" s="60" t="s">
        <v>58</v>
      </c>
      <c r="V49" s="60" t="s">
        <v>58</v>
      </c>
      <c r="W49" s="60" t="s">
        <v>58</v>
      </c>
      <c r="X49" s="60" t="s">
        <v>46</v>
      </c>
      <c r="Y49" s="60" t="s">
        <v>58</v>
      </c>
      <c r="Z49" s="60" t="s">
        <v>47</v>
      </c>
      <c r="AA49" s="99"/>
      <c r="AB49" s="99"/>
      <c r="AC49" s="121"/>
      <c r="AD49" s="96"/>
      <c r="AE49" s="96"/>
      <c r="AF49" s="119"/>
      <c r="AG49" s="123"/>
      <c r="AH49" s="125"/>
      <c r="AI49" s="82"/>
      <c r="AJ49" s="82"/>
      <c r="AK49" s="94"/>
      <c r="AL49" s="101"/>
      <c r="AM49" s="105"/>
    </row>
    <row r="50" spans="1:39" ht="12.75">
      <c r="A50" s="106">
        <v>23</v>
      </c>
      <c r="B50" s="112">
        <v>25</v>
      </c>
      <c r="C50" s="126" t="s">
        <v>41</v>
      </c>
      <c r="D50" s="110">
        <v>51</v>
      </c>
      <c r="E50" s="114">
        <f>D50*2/6</f>
        <v>17</v>
      </c>
      <c r="F50" s="110">
        <v>48</v>
      </c>
      <c r="G50" s="114">
        <f>F50*2/6</f>
        <v>16</v>
      </c>
      <c r="H50" s="116">
        <f>SUM(G50,E50)</f>
        <v>33</v>
      </c>
      <c r="I50" s="57">
        <v>5</v>
      </c>
      <c r="J50" s="58">
        <v>5</v>
      </c>
      <c r="K50" s="57">
        <v>10</v>
      </c>
      <c r="L50" s="57">
        <v>10</v>
      </c>
      <c r="M50" s="58">
        <v>10</v>
      </c>
      <c r="N50" s="58">
        <v>9</v>
      </c>
      <c r="O50" s="58">
        <v>10</v>
      </c>
      <c r="P50" s="58">
        <v>10</v>
      </c>
      <c r="Q50" s="15">
        <v>0</v>
      </c>
      <c r="R50" s="15">
        <v>0</v>
      </c>
      <c r="S50" s="58">
        <v>10</v>
      </c>
      <c r="T50" s="58">
        <v>9.5</v>
      </c>
      <c r="U50" s="58">
        <v>10</v>
      </c>
      <c r="V50" s="58">
        <v>10</v>
      </c>
      <c r="W50" s="61">
        <v>9</v>
      </c>
      <c r="X50" s="58">
        <v>10</v>
      </c>
      <c r="Y50" s="58">
        <v>10</v>
      </c>
      <c r="Z50" s="58">
        <v>10</v>
      </c>
      <c r="AA50" s="98">
        <f>SUM(I50:Z50)</f>
        <v>147.5</v>
      </c>
      <c r="AB50" s="98">
        <f>AA50*3/17</f>
        <v>26.029411764705884</v>
      </c>
      <c r="AC50" s="120">
        <v>17.5</v>
      </c>
      <c r="AD50" s="95"/>
      <c r="AE50" s="95">
        <v>12.5</v>
      </c>
      <c r="AF50" s="118">
        <f>AE50*3/5</f>
        <v>7.5</v>
      </c>
      <c r="AG50" s="122">
        <f>H50+AB50+AF50+AC50-AD50</f>
        <v>84.02941176470588</v>
      </c>
      <c r="AH50" s="124">
        <f>H50+AB50+AC50-AD50</f>
        <v>76.52941176470588</v>
      </c>
      <c r="AI50" s="81">
        <v>2</v>
      </c>
      <c r="AJ50" s="81"/>
      <c r="AK50" s="93" t="s">
        <v>75</v>
      </c>
      <c r="AL50" s="102" t="s">
        <v>76</v>
      </c>
      <c r="AM50" s="104" t="s">
        <v>75</v>
      </c>
    </row>
    <row r="51" spans="1:39" ht="13.5" thickBot="1">
      <c r="A51" s="107"/>
      <c r="B51" s="113"/>
      <c r="C51" s="127"/>
      <c r="D51" s="111"/>
      <c r="E51" s="115"/>
      <c r="F51" s="111"/>
      <c r="G51" s="115"/>
      <c r="H51" s="117"/>
      <c r="I51" s="59" t="s">
        <v>52</v>
      </c>
      <c r="J51" s="59" t="s">
        <v>52</v>
      </c>
      <c r="K51" s="59" t="s">
        <v>66</v>
      </c>
      <c r="L51" s="59" t="s">
        <v>52</v>
      </c>
      <c r="M51" s="60" t="s">
        <v>56</v>
      </c>
      <c r="N51" s="60" t="s">
        <v>56</v>
      </c>
      <c r="O51" s="60" t="s">
        <v>55</v>
      </c>
      <c r="P51" s="60" t="s">
        <v>55</v>
      </c>
      <c r="Q51" s="12" t="s">
        <v>60</v>
      </c>
      <c r="R51" s="12"/>
      <c r="S51" s="60" t="s">
        <v>45</v>
      </c>
      <c r="T51" s="60" t="s">
        <v>46</v>
      </c>
      <c r="U51" s="60" t="s">
        <v>45</v>
      </c>
      <c r="V51" s="60" t="s">
        <v>45</v>
      </c>
      <c r="W51" s="62" t="s">
        <v>52</v>
      </c>
      <c r="X51" s="60" t="s">
        <v>46</v>
      </c>
      <c r="Y51" s="60" t="s">
        <v>52</v>
      </c>
      <c r="Z51" s="60" t="s">
        <v>52</v>
      </c>
      <c r="AA51" s="99"/>
      <c r="AB51" s="99"/>
      <c r="AC51" s="121"/>
      <c r="AD51" s="96"/>
      <c r="AE51" s="96"/>
      <c r="AF51" s="119"/>
      <c r="AG51" s="123"/>
      <c r="AH51" s="125"/>
      <c r="AI51" s="82"/>
      <c r="AJ51" s="82"/>
      <c r="AK51" s="94"/>
      <c r="AL51" s="103"/>
      <c r="AM51" s="105"/>
    </row>
    <row r="52" spans="1:39" ht="12.75">
      <c r="A52" s="18"/>
      <c r="B52" s="19"/>
      <c r="C52" s="20"/>
      <c r="D52" s="20"/>
      <c r="E52" s="20"/>
      <c r="F52" s="21">
        <f>AVERAGE(F48:F51)</f>
        <v>37</v>
      </c>
      <c r="G52" s="11">
        <f>AVERAGE(G48:G51)</f>
        <v>12.333333333333332</v>
      </c>
      <c r="H52" s="55"/>
      <c r="I52" s="22">
        <f aca="true" t="shared" si="0" ref="I52:AB52">AVERAGE(I48:I51)</f>
        <v>3.5</v>
      </c>
      <c r="J52" s="22">
        <f t="shared" si="0"/>
        <v>3.75</v>
      </c>
      <c r="K52" s="22">
        <f t="shared" si="0"/>
        <v>7.5</v>
      </c>
      <c r="L52" s="22">
        <f t="shared" si="0"/>
        <v>7</v>
      </c>
      <c r="M52" s="22">
        <f t="shared" si="0"/>
        <v>5</v>
      </c>
      <c r="N52" s="22">
        <f t="shared" si="0"/>
        <v>4.5</v>
      </c>
      <c r="O52" s="22">
        <f t="shared" si="0"/>
        <v>5</v>
      </c>
      <c r="P52" s="22">
        <f t="shared" si="0"/>
        <v>9.5</v>
      </c>
      <c r="Q52" s="22">
        <f>AVERAGE(Q48:Q51)</f>
        <v>0</v>
      </c>
      <c r="R52" s="21">
        <f>AVERAGE(R48:R51)</f>
        <v>0</v>
      </c>
      <c r="S52" s="21">
        <f>AVERAGE(S6:S51)</f>
        <v>7.777777777777778</v>
      </c>
      <c r="T52" s="21">
        <f>AVERAGE(T6:T51)</f>
        <v>7.25</v>
      </c>
      <c r="U52" s="21">
        <f>AVERAGE(U48:U51)</f>
        <v>8.5</v>
      </c>
      <c r="V52" s="21">
        <f>AVERAGE(V48:V51)</f>
        <v>8.5</v>
      </c>
      <c r="W52" s="21">
        <f>AVERAGE(W48:W51)</f>
        <v>8</v>
      </c>
      <c r="X52" s="21">
        <f>AVERAGE(X48:X51)</f>
        <v>10</v>
      </c>
      <c r="Y52" s="21">
        <f>AVERAGE(Y48:Y51)</f>
        <v>9</v>
      </c>
      <c r="Z52" s="21">
        <f t="shared" si="0"/>
        <v>10</v>
      </c>
      <c r="AA52" s="21">
        <f t="shared" si="0"/>
        <v>117.25</v>
      </c>
      <c r="AB52" s="23">
        <f t="shared" si="0"/>
        <v>20.691176470588236</v>
      </c>
      <c r="AC52" s="24"/>
      <c r="AD52" s="25" t="e">
        <f>AVERAGE(AD48:AD51)</f>
        <v>#DIV/0!</v>
      </c>
      <c r="AE52" s="26"/>
      <c r="AF52" s="26">
        <f>AVERAGE(AF48:AF51)</f>
        <v>12.75</v>
      </c>
      <c r="AG52" s="38">
        <f>AVERAGE(AG48:AG51)</f>
        <v>66.69117647058823</v>
      </c>
      <c r="AH52" s="39">
        <f>AVERAGE(AH48:AH51)</f>
        <v>53.94117647058823</v>
      </c>
      <c r="AI52" s="35">
        <f>AVERAGE(AI48:AI51)</f>
        <v>1</v>
      </c>
      <c r="AJ52" s="35" t="e">
        <f>AVERAGE(AJ48:AJ51)</f>
        <v>#DIV/0!</v>
      </c>
      <c r="AK52" s="36"/>
      <c r="AL52" s="11" t="e">
        <f>AVERAGE(AL48:AL51)</f>
        <v>#DIV/0!</v>
      </c>
      <c r="AM52" s="42"/>
    </row>
    <row r="53" spans="1:39" ht="13.5" thickBot="1">
      <c r="A53" s="6"/>
      <c r="B53" s="17"/>
      <c r="C53" s="7"/>
      <c r="D53" s="7"/>
      <c r="E53" s="7"/>
      <c r="F53" s="9">
        <f>MEDIAN(F48:F51)</f>
        <v>37</v>
      </c>
      <c r="G53" s="8">
        <f>MEDIAN(G48:G51)</f>
        <v>12.333333333333332</v>
      </c>
      <c r="H53" s="56"/>
      <c r="I53" s="10">
        <f aca="true" t="shared" si="1" ref="I53:AB53">MEDIAN(I48:I51)</f>
        <v>3.5</v>
      </c>
      <c r="J53" s="10">
        <f t="shared" si="1"/>
        <v>3.75</v>
      </c>
      <c r="K53" s="10">
        <f t="shared" si="1"/>
        <v>7.5</v>
      </c>
      <c r="L53" s="10">
        <f t="shared" si="1"/>
        <v>7</v>
      </c>
      <c r="M53" s="10">
        <f t="shared" si="1"/>
        <v>5</v>
      </c>
      <c r="N53" s="10">
        <f t="shared" si="1"/>
        <v>4.5</v>
      </c>
      <c r="O53" s="10">
        <f t="shared" si="1"/>
        <v>5</v>
      </c>
      <c r="P53" s="10">
        <f t="shared" si="1"/>
        <v>9.5</v>
      </c>
      <c r="Q53" s="10">
        <f t="shared" si="1"/>
        <v>0</v>
      </c>
      <c r="R53" s="10">
        <f t="shared" si="1"/>
        <v>0</v>
      </c>
      <c r="S53" s="9">
        <f t="shared" si="1"/>
        <v>8.5</v>
      </c>
      <c r="T53" s="9">
        <f>MEDIAN(T6:T51)</f>
        <v>8.25</v>
      </c>
      <c r="U53" s="9">
        <f>MEDIAN(U6:U51)</f>
        <v>8.5</v>
      </c>
      <c r="V53" s="9">
        <f t="shared" si="1"/>
        <v>8.5</v>
      </c>
      <c r="W53" s="9">
        <f t="shared" si="1"/>
        <v>8</v>
      </c>
      <c r="X53" s="9">
        <f t="shared" si="1"/>
        <v>10</v>
      </c>
      <c r="Y53" s="9">
        <f t="shared" si="1"/>
        <v>9</v>
      </c>
      <c r="Z53" s="9">
        <f t="shared" si="1"/>
        <v>10</v>
      </c>
      <c r="AA53" s="9">
        <f t="shared" si="1"/>
        <v>117.25</v>
      </c>
      <c r="AB53" s="27">
        <f t="shared" si="1"/>
        <v>20.691176470588236</v>
      </c>
      <c r="AC53" s="28"/>
      <c r="AD53" s="29" t="e">
        <f>MEDIAN(AD48:AD51)</f>
        <v>#NUM!</v>
      </c>
      <c r="AE53" s="30"/>
      <c r="AF53" s="30">
        <f>MEDIAN(AF48:AF51)</f>
        <v>12.75</v>
      </c>
      <c r="AG53" s="31">
        <f>MEDIAN(AG48:AG51)</f>
        <v>66.69117647058823</v>
      </c>
      <c r="AH53" s="32">
        <f>MEDIAN(AH48:AH51)</f>
        <v>53.94117647058823</v>
      </c>
      <c r="AI53" s="34">
        <f>MEDIAN(AI48:AI51)</f>
        <v>1</v>
      </c>
      <c r="AJ53" s="34" t="e">
        <f>MEDIAN(AJ48:AJ51)</f>
        <v>#NUM!</v>
      </c>
      <c r="AK53" s="37"/>
      <c r="AL53" s="8" t="e">
        <f>MEDIAN(AL48:AL51)</f>
        <v>#NUM!</v>
      </c>
      <c r="AM53" s="43"/>
    </row>
    <row r="55" spans="2:14" ht="12.75"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2:14" ht="12.75">
      <c r="B56" s="63"/>
      <c r="C56" s="64"/>
      <c r="D56" s="64"/>
      <c r="E56" s="64"/>
      <c r="F56" s="65"/>
      <c r="G56" s="65"/>
      <c r="H56" s="65"/>
      <c r="I56" s="65"/>
      <c r="J56" s="65"/>
      <c r="K56" s="65"/>
      <c r="L56" s="63"/>
      <c r="M56" s="63"/>
      <c r="N56" s="63"/>
    </row>
    <row r="57" spans="2:14" ht="13.5" thickBot="1">
      <c r="B57" s="63"/>
      <c r="C57" s="66"/>
      <c r="D57" s="66"/>
      <c r="E57" s="66"/>
      <c r="F57" s="65"/>
      <c r="G57" s="65"/>
      <c r="H57" s="65"/>
      <c r="I57" s="65"/>
      <c r="J57" s="65"/>
      <c r="K57" s="65"/>
      <c r="L57" s="63"/>
      <c r="M57" s="63"/>
      <c r="N57" s="63"/>
    </row>
    <row r="58" spans="2:20" ht="12.75">
      <c r="B58" s="63"/>
      <c r="C58" s="64"/>
      <c r="D58" s="64"/>
      <c r="E58" s="64"/>
      <c r="F58" s="65"/>
      <c r="G58" s="65"/>
      <c r="H58" s="65"/>
      <c r="I58" s="65"/>
      <c r="J58" s="65"/>
      <c r="K58" s="65"/>
      <c r="L58" s="63"/>
      <c r="M58" s="63"/>
      <c r="N58" s="63"/>
      <c r="T58" s="21"/>
    </row>
    <row r="59" spans="2:14" ht="12.75">
      <c r="B59" s="63"/>
      <c r="C59" s="66"/>
      <c r="D59" s="66"/>
      <c r="E59" s="66"/>
      <c r="F59" s="65"/>
      <c r="G59" s="65"/>
      <c r="H59" s="65"/>
      <c r="I59" s="65"/>
      <c r="J59" s="65"/>
      <c r="K59" s="65"/>
      <c r="L59" s="63"/>
      <c r="M59" s="63"/>
      <c r="N59" s="63"/>
    </row>
    <row r="60" spans="2:14" ht="12.75">
      <c r="B60" s="63"/>
      <c r="C60" s="64"/>
      <c r="D60" s="64"/>
      <c r="E60" s="64"/>
      <c r="F60" s="65"/>
      <c r="G60" s="65"/>
      <c r="H60" s="65"/>
      <c r="I60" s="65"/>
      <c r="J60" s="65"/>
      <c r="K60" s="65"/>
      <c r="L60" s="63"/>
      <c r="M60" s="63"/>
      <c r="N60" s="63"/>
    </row>
    <row r="61" spans="2:14" ht="12.75">
      <c r="B61" s="63"/>
      <c r="C61" s="66"/>
      <c r="D61" s="66"/>
      <c r="E61" s="66"/>
      <c r="F61" s="65"/>
      <c r="G61" s="65"/>
      <c r="H61" s="65"/>
      <c r="I61" s="65"/>
      <c r="J61" s="65"/>
      <c r="K61" s="65"/>
      <c r="L61" s="63"/>
      <c r="M61" s="63"/>
      <c r="N61" s="63"/>
    </row>
    <row r="62" spans="2:14" ht="12.75">
      <c r="B62" s="63"/>
      <c r="C62" s="64"/>
      <c r="D62" s="64"/>
      <c r="E62" s="64"/>
      <c r="F62" s="65"/>
      <c r="G62" s="65"/>
      <c r="H62" s="65"/>
      <c r="I62" s="65"/>
      <c r="J62" s="65"/>
      <c r="K62" s="65"/>
      <c r="L62" s="63"/>
      <c r="M62" s="63"/>
      <c r="N62" s="63"/>
    </row>
    <row r="63" spans="2:14" ht="12.75">
      <c r="B63" s="63"/>
      <c r="C63" s="66"/>
      <c r="D63" s="66"/>
      <c r="E63" s="66"/>
      <c r="F63" s="65"/>
      <c r="G63" s="65"/>
      <c r="H63" s="65"/>
      <c r="I63" s="65"/>
      <c r="J63" s="65"/>
      <c r="K63" s="65"/>
      <c r="L63" s="63"/>
      <c r="M63" s="63"/>
      <c r="N63" s="63"/>
    </row>
    <row r="64" spans="2:14" ht="12.75">
      <c r="B64" s="63"/>
      <c r="C64" s="64"/>
      <c r="D64" s="64"/>
      <c r="E64" s="64"/>
      <c r="F64" s="65"/>
      <c r="G64" s="65"/>
      <c r="H64" s="65"/>
      <c r="I64" s="65"/>
      <c r="J64" s="65"/>
      <c r="K64" s="65"/>
      <c r="L64" s="63"/>
      <c r="M64" s="63"/>
      <c r="N64" s="63"/>
    </row>
    <row r="65" spans="2:14" ht="12.75">
      <c r="B65" s="63"/>
      <c r="C65" s="66"/>
      <c r="D65" s="66"/>
      <c r="E65" s="66"/>
      <c r="F65" s="65"/>
      <c r="G65" s="65"/>
      <c r="H65" s="65"/>
      <c r="I65" s="65"/>
      <c r="J65" s="65"/>
      <c r="K65" s="65"/>
      <c r="L65" s="63"/>
      <c r="M65" s="63"/>
      <c r="N65" s="63"/>
    </row>
    <row r="66" spans="2:14" ht="12.75">
      <c r="B66" s="63"/>
      <c r="C66" s="64"/>
      <c r="D66" s="64"/>
      <c r="E66" s="64"/>
      <c r="F66" s="65"/>
      <c r="G66" s="65"/>
      <c r="H66" s="65"/>
      <c r="I66" s="65"/>
      <c r="J66" s="65"/>
      <c r="K66" s="65"/>
      <c r="L66" s="63"/>
      <c r="M66" s="63"/>
      <c r="N66" s="63"/>
    </row>
    <row r="67" spans="2:14" ht="12.75">
      <c r="B67" s="63"/>
      <c r="C67" s="66"/>
      <c r="D67" s="66"/>
      <c r="E67" s="66"/>
      <c r="F67" s="65"/>
      <c r="G67" s="65"/>
      <c r="H67" s="65"/>
      <c r="I67" s="65"/>
      <c r="J67" s="65"/>
      <c r="K67" s="65"/>
      <c r="L67" s="63"/>
      <c r="M67" s="63"/>
      <c r="N67" s="63"/>
    </row>
    <row r="68" spans="2:14" ht="12.75">
      <c r="B68" s="63"/>
      <c r="C68" s="64"/>
      <c r="D68" s="64"/>
      <c r="E68" s="64"/>
      <c r="F68" s="65"/>
      <c r="G68" s="65"/>
      <c r="H68" s="65"/>
      <c r="I68" s="65"/>
      <c r="J68" s="65"/>
      <c r="K68" s="65"/>
      <c r="L68" s="63"/>
      <c r="M68" s="63"/>
      <c r="N68" s="63"/>
    </row>
    <row r="69" spans="2:14" ht="12.75">
      <c r="B69" s="63"/>
      <c r="C69" s="66"/>
      <c r="D69" s="66"/>
      <c r="E69" s="66"/>
      <c r="F69" s="65"/>
      <c r="G69" s="65"/>
      <c r="H69" s="65"/>
      <c r="I69" s="65"/>
      <c r="J69" s="65"/>
      <c r="K69" s="65"/>
      <c r="L69" s="63"/>
      <c r="M69" s="63"/>
      <c r="N69" s="63"/>
    </row>
    <row r="70" spans="2:14" ht="12.75">
      <c r="B70" s="63"/>
      <c r="C70" s="64"/>
      <c r="D70" s="64"/>
      <c r="E70" s="64"/>
      <c r="F70" s="65"/>
      <c r="G70" s="65"/>
      <c r="H70" s="65"/>
      <c r="I70" s="65"/>
      <c r="J70" s="65"/>
      <c r="K70" s="65"/>
      <c r="L70" s="63"/>
      <c r="M70" s="63"/>
      <c r="N70" s="63"/>
    </row>
    <row r="71" spans="2:14" ht="12.75">
      <c r="B71" s="63"/>
      <c r="C71" s="66"/>
      <c r="D71" s="66"/>
      <c r="E71" s="66"/>
      <c r="F71" s="65"/>
      <c r="G71" s="65"/>
      <c r="H71" s="65"/>
      <c r="I71" s="65"/>
      <c r="J71" s="65"/>
      <c r="K71" s="65"/>
      <c r="L71" s="63"/>
      <c r="M71" s="63"/>
      <c r="N71" s="63"/>
    </row>
    <row r="72" spans="2:14" ht="12.75">
      <c r="B72" s="63"/>
      <c r="C72" s="64"/>
      <c r="D72" s="64"/>
      <c r="E72" s="64"/>
      <c r="F72" s="65"/>
      <c r="G72" s="65"/>
      <c r="H72" s="65"/>
      <c r="I72" s="65"/>
      <c r="J72" s="65"/>
      <c r="K72" s="65"/>
      <c r="L72" s="63"/>
      <c r="M72" s="63"/>
      <c r="N72" s="63"/>
    </row>
    <row r="73" spans="2:14" ht="12.75">
      <c r="B73" s="63"/>
      <c r="C73" s="66"/>
      <c r="D73" s="66"/>
      <c r="E73" s="66"/>
      <c r="F73" s="65"/>
      <c r="G73" s="65"/>
      <c r="H73" s="65"/>
      <c r="I73" s="65"/>
      <c r="J73" s="65"/>
      <c r="K73" s="65"/>
      <c r="L73" s="63"/>
      <c r="M73" s="63"/>
      <c r="N73" s="63"/>
    </row>
    <row r="74" spans="2:14" ht="12.75">
      <c r="B74" s="63"/>
      <c r="C74" s="64"/>
      <c r="D74" s="64"/>
      <c r="E74" s="64"/>
      <c r="F74" s="65"/>
      <c r="G74" s="65"/>
      <c r="H74" s="65"/>
      <c r="I74" s="65"/>
      <c r="J74" s="65"/>
      <c r="K74" s="65"/>
      <c r="L74" s="63"/>
      <c r="M74" s="63"/>
      <c r="N74" s="63"/>
    </row>
    <row r="75" spans="2:14" ht="12.75">
      <c r="B75" s="63"/>
      <c r="C75" s="66"/>
      <c r="D75" s="66"/>
      <c r="E75" s="66"/>
      <c r="F75" s="65"/>
      <c r="G75" s="65"/>
      <c r="H75" s="65"/>
      <c r="I75" s="65"/>
      <c r="J75" s="65"/>
      <c r="K75" s="65"/>
      <c r="L75" s="63"/>
      <c r="M75" s="63"/>
      <c r="N75" s="63"/>
    </row>
    <row r="76" spans="2:14" ht="12.75">
      <c r="B76" s="63"/>
      <c r="C76" s="64"/>
      <c r="D76" s="64"/>
      <c r="E76" s="64"/>
      <c r="F76" s="65"/>
      <c r="G76" s="65"/>
      <c r="H76" s="65"/>
      <c r="I76" s="65"/>
      <c r="J76" s="65"/>
      <c r="K76" s="65"/>
      <c r="L76" s="63"/>
      <c r="M76" s="63"/>
      <c r="N76" s="63"/>
    </row>
    <row r="77" spans="2:14" ht="12.75">
      <c r="B77" s="63"/>
      <c r="C77" s="66"/>
      <c r="D77" s="66"/>
      <c r="E77" s="66"/>
      <c r="F77" s="65"/>
      <c r="G77" s="65"/>
      <c r="H77" s="65"/>
      <c r="I77" s="65"/>
      <c r="J77" s="65"/>
      <c r="K77" s="65"/>
      <c r="L77" s="63"/>
      <c r="M77" s="63"/>
      <c r="N77" s="63"/>
    </row>
    <row r="78" spans="2:14" ht="12.75">
      <c r="B78" s="63"/>
      <c r="C78" s="64"/>
      <c r="D78" s="64"/>
      <c r="E78" s="64"/>
      <c r="F78" s="65"/>
      <c r="G78" s="65"/>
      <c r="H78" s="65"/>
      <c r="I78" s="65"/>
      <c r="J78" s="65"/>
      <c r="K78" s="65"/>
      <c r="L78" s="63"/>
      <c r="M78" s="63"/>
      <c r="N78" s="63"/>
    </row>
    <row r="79" spans="2:14" ht="12.75">
      <c r="B79" s="63"/>
      <c r="C79" s="66"/>
      <c r="D79" s="66"/>
      <c r="E79" s="66"/>
      <c r="F79" s="65"/>
      <c r="G79" s="65"/>
      <c r="H79" s="65"/>
      <c r="I79" s="65"/>
      <c r="J79" s="65"/>
      <c r="K79" s="65"/>
      <c r="L79" s="63"/>
      <c r="M79" s="63"/>
      <c r="N79" s="63"/>
    </row>
    <row r="80" spans="2:14" ht="12.75">
      <c r="B80" s="63"/>
      <c r="C80" s="64"/>
      <c r="D80" s="64"/>
      <c r="E80" s="64"/>
      <c r="F80" s="65"/>
      <c r="G80" s="65"/>
      <c r="H80" s="65"/>
      <c r="I80" s="65"/>
      <c r="J80" s="65"/>
      <c r="K80" s="65"/>
      <c r="L80" s="63"/>
      <c r="M80" s="63"/>
      <c r="N80" s="63"/>
    </row>
    <row r="81" spans="2:14" ht="12.75">
      <c r="B81" s="63"/>
      <c r="C81" s="66"/>
      <c r="D81" s="66"/>
      <c r="E81" s="66"/>
      <c r="F81" s="65"/>
      <c r="G81" s="65"/>
      <c r="H81" s="65"/>
      <c r="I81" s="65"/>
      <c r="J81" s="65"/>
      <c r="K81" s="65"/>
      <c r="L81" s="63"/>
      <c r="M81" s="63"/>
      <c r="N81" s="63"/>
    </row>
    <row r="82" spans="2:14" ht="12.75">
      <c r="B82" s="63"/>
      <c r="C82" s="64"/>
      <c r="D82" s="64"/>
      <c r="E82" s="64"/>
      <c r="F82" s="65"/>
      <c r="G82" s="65"/>
      <c r="H82" s="65"/>
      <c r="I82" s="65"/>
      <c r="J82" s="65"/>
      <c r="K82" s="65"/>
      <c r="L82" s="63"/>
      <c r="M82" s="63"/>
      <c r="N82" s="63"/>
    </row>
    <row r="83" spans="2:14" ht="12.75">
      <c r="B83" s="63"/>
      <c r="C83" s="66"/>
      <c r="D83" s="66"/>
      <c r="E83" s="66"/>
      <c r="F83" s="65"/>
      <c r="G83" s="65"/>
      <c r="H83" s="65"/>
      <c r="I83" s="65"/>
      <c r="J83" s="65"/>
      <c r="K83" s="65"/>
      <c r="L83" s="63"/>
      <c r="M83" s="63"/>
      <c r="N83" s="63"/>
    </row>
    <row r="84" spans="2:14" ht="12.75">
      <c r="B84" s="63"/>
      <c r="C84" s="64"/>
      <c r="D84" s="64"/>
      <c r="E84" s="64"/>
      <c r="F84" s="65"/>
      <c r="G84" s="65"/>
      <c r="H84" s="65"/>
      <c r="I84" s="65"/>
      <c r="J84" s="65"/>
      <c r="K84" s="65"/>
      <c r="L84" s="63"/>
      <c r="M84" s="63"/>
      <c r="N84" s="63"/>
    </row>
    <row r="85" spans="2:14" ht="12.75">
      <c r="B85" s="63"/>
      <c r="C85" s="66"/>
      <c r="D85" s="66"/>
      <c r="E85" s="66"/>
      <c r="F85" s="65"/>
      <c r="G85" s="65"/>
      <c r="H85" s="65"/>
      <c r="I85" s="65"/>
      <c r="J85" s="65"/>
      <c r="K85" s="65"/>
      <c r="L85" s="63"/>
      <c r="M85" s="63"/>
      <c r="N85" s="63"/>
    </row>
    <row r="86" spans="2:14" ht="12.75">
      <c r="B86" s="63"/>
      <c r="C86" s="64"/>
      <c r="D86" s="64"/>
      <c r="E86" s="64"/>
      <c r="F86" s="65"/>
      <c r="G86" s="65"/>
      <c r="H86" s="65"/>
      <c r="I86" s="65"/>
      <c r="J86" s="65"/>
      <c r="K86" s="65"/>
      <c r="L86" s="63"/>
      <c r="M86" s="63"/>
      <c r="N86" s="63"/>
    </row>
    <row r="87" spans="2:14" ht="12.75">
      <c r="B87" s="63"/>
      <c r="C87" s="66"/>
      <c r="D87" s="66"/>
      <c r="E87" s="66"/>
      <c r="F87" s="65"/>
      <c r="G87" s="65"/>
      <c r="H87" s="65"/>
      <c r="I87" s="65"/>
      <c r="J87" s="65"/>
      <c r="K87" s="65"/>
      <c r="L87" s="63"/>
      <c r="M87" s="63"/>
      <c r="N87" s="63"/>
    </row>
    <row r="88" spans="2:14" ht="12.75">
      <c r="B88" s="63"/>
      <c r="C88" s="64"/>
      <c r="D88" s="64"/>
      <c r="E88" s="64"/>
      <c r="F88" s="65"/>
      <c r="G88" s="65"/>
      <c r="H88" s="65"/>
      <c r="I88" s="65"/>
      <c r="J88" s="65"/>
      <c r="K88" s="65"/>
      <c r="L88" s="63"/>
      <c r="M88" s="63"/>
      <c r="N88" s="63"/>
    </row>
    <row r="89" spans="2:14" ht="12.75">
      <c r="B89" s="63"/>
      <c r="C89" s="66"/>
      <c r="D89" s="66"/>
      <c r="E89" s="66"/>
      <c r="F89" s="65"/>
      <c r="G89" s="65"/>
      <c r="H89" s="65"/>
      <c r="I89" s="65"/>
      <c r="J89" s="65"/>
      <c r="K89" s="65"/>
      <c r="L89" s="63"/>
      <c r="M89" s="63"/>
      <c r="N89" s="63"/>
    </row>
    <row r="90" spans="2:14" ht="12.75">
      <c r="B90" s="63"/>
      <c r="C90" s="64"/>
      <c r="D90" s="64"/>
      <c r="E90" s="64"/>
      <c r="F90" s="65"/>
      <c r="G90" s="65"/>
      <c r="H90" s="65"/>
      <c r="I90" s="65"/>
      <c r="J90" s="65"/>
      <c r="K90" s="65"/>
      <c r="L90" s="63"/>
      <c r="M90" s="63"/>
      <c r="N90" s="63"/>
    </row>
    <row r="91" spans="2:14" ht="12.75">
      <c r="B91" s="63"/>
      <c r="C91" s="66"/>
      <c r="D91" s="66"/>
      <c r="E91" s="66"/>
      <c r="F91" s="65"/>
      <c r="G91" s="65"/>
      <c r="H91" s="65"/>
      <c r="I91" s="65"/>
      <c r="J91" s="65"/>
      <c r="K91" s="65"/>
      <c r="L91" s="63"/>
      <c r="M91" s="63"/>
      <c r="N91" s="63"/>
    </row>
    <row r="92" spans="2:14" ht="12.75">
      <c r="B92" s="63"/>
      <c r="C92" s="64"/>
      <c r="D92" s="64"/>
      <c r="E92" s="64"/>
      <c r="F92" s="65"/>
      <c r="G92" s="65"/>
      <c r="H92" s="65"/>
      <c r="I92" s="65"/>
      <c r="J92" s="65"/>
      <c r="K92" s="65"/>
      <c r="L92" s="63"/>
      <c r="M92" s="63"/>
      <c r="N92" s="63"/>
    </row>
    <row r="93" spans="2:14" ht="12.75">
      <c r="B93" s="63"/>
      <c r="C93" s="66"/>
      <c r="D93" s="66"/>
      <c r="E93" s="66"/>
      <c r="F93" s="65"/>
      <c r="G93" s="65"/>
      <c r="H93" s="65"/>
      <c r="I93" s="65"/>
      <c r="J93" s="65"/>
      <c r="K93" s="65"/>
      <c r="L93" s="63"/>
      <c r="M93" s="63"/>
      <c r="N93" s="63"/>
    </row>
    <row r="94" spans="2:14" ht="12.75">
      <c r="B94" s="63"/>
      <c r="C94" s="64"/>
      <c r="D94" s="64"/>
      <c r="E94" s="64"/>
      <c r="F94" s="65"/>
      <c r="G94" s="65"/>
      <c r="H94" s="65"/>
      <c r="I94" s="65"/>
      <c r="J94" s="65"/>
      <c r="K94" s="65"/>
      <c r="L94" s="63"/>
      <c r="M94" s="63"/>
      <c r="N94" s="63"/>
    </row>
    <row r="95" spans="2:14" ht="12.75">
      <c r="B95" s="63"/>
      <c r="C95" s="66"/>
      <c r="D95" s="66"/>
      <c r="E95" s="66"/>
      <c r="F95" s="65"/>
      <c r="G95" s="65"/>
      <c r="H95" s="65"/>
      <c r="I95" s="65"/>
      <c r="J95" s="65"/>
      <c r="K95" s="65"/>
      <c r="L95" s="63"/>
      <c r="M95" s="63"/>
      <c r="N95" s="63"/>
    </row>
    <row r="96" spans="2:14" ht="12.75"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2:14" ht="12.75"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2:14" ht="12.75"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2:14" ht="12.75"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2:14" ht="12.75"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2:14" ht="12.75"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2:14" ht="12.75"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2:14" ht="12.75"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2:14" ht="12.75"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2:14" ht="12.75"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2:14" ht="12.75"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2:14" ht="12.75"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2:14" ht="12.75"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2:14" ht="12.75"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2:14" ht="12.75"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2:14" ht="12.75"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2:14" ht="12.75"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2:14" ht="12.7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2:14" ht="12.75"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2:14" ht="12.75"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2:14" ht="12.75"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2:14" ht="12.75"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2:14" ht="12.75"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2:14" ht="12.75"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2:14" ht="12.75"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2:14" ht="12.75"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2:14" ht="12.75"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2:14" ht="12.75"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2:14" ht="12.75"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2:14" ht="12.75"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2:14" ht="12.75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2:14" ht="12.75"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2:14" ht="12.75"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2:14" ht="12.75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2:14" ht="12.75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2:14" ht="12.75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2:14" ht="12.75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2:14" ht="12.75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2:14" ht="12.75"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2:14" ht="12.75"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2:14" ht="12.75"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2:14" ht="12.75"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2:14" ht="12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2:14" ht="12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2:14" ht="12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2:14" ht="12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2:14" ht="12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2:14" ht="12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2:14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2:14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2:14" ht="12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2:14" ht="12.7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2:14" ht="12.7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2:14" ht="12.7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2:14" ht="12.7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2:14" ht="12.7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2:14" ht="12.7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2:14" ht="12.7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2:14" ht="12.7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2:14" ht="12.7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2:14" ht="12.7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2:14" ht="12.7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2:14" ht="12.7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2:14" ht="12.7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2:14" ht="12.7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2:14" ht="12.7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2:14" ht="12.7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2:14" ht="12.7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2:14" ht="12.7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2:14" ht="12.7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2:14" ht="12.7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2:14" ht="12.7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2:14" ht="12.7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  <row r="169" spans="2:14" ht="12.7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</row>
    <row r="170" spans="2:14" ht="12.7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</row>
    <row r="171" spans="2:14" ht="12.7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</row>
    <row r="172" spans="2:14" ht="12.7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</row>
    <row r="173" spans="2:14" ht="12.7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</row>
    <row r="174" spans="2:14" ht="12.7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</row>
    <row r="175" spans="2:14" ht="12.7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</row>
    <row r="176" spans="2:14" ht="12.7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</row>
    <row r="177" spans="2:14" ht="12.7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</row>
    <row r="178" spans="2:14" ht="12.7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</row>
    <row r="179" spans="2:14" ht="12.7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</row>
    <row r="180" spans="2:14" ht="12.7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</row>
    <row r="181" spans="2:14" ht="12.7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</row>
    <row r="182" spans="2:14" ht="12.7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</row>
    <row r="183" spans="2:14" ht="12.7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</row>
    <row r="184" spans="2:14" ht="12.7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</row>
    <row r="185" spans="2:14" ht="12.7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</row>
    <row r="186" spans="2:14" ht="12.7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</row>
    <row r="187" spans="2:14" ht="12.7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</row>
    <row r="188" spans="2:14" ht="12.7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</row>
    <row r="189" spans="2:14" ht="12.7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</row>
  </sheetData>
  <mergeCells count="529">
    <mergeCell ref="AJ36:AJ37"/>
    <mergeCell ref="AK36:AK37"/>
    <mergeCell ref="AL36:AL37"/>
    <mergeCell ref="AM36:AM37"/>
    <mergeCell ref="AF36:AF37"/>
    <mergeCell ref="AG36:AG37"/>
    <mergeCell ref="AH36:AH37"/>
    <mergeCell ref="AI36:AI37"/>
    <mergeCell ref="AB36:AB37"/>
    <mergeCell ref="AC36:AC37"/>
    <mergeCell ref="AD36:AD37"/>
    <mergeCell ref="AE36:AE37"/>
    <mergeCell ref="E36:E37"/>
    <mergeCell ref="F36:F37"/>
    <mergeCell ref="G36:G37"/>
    <mergeCell ref="AA36:AA37"/>
    <mergeCell ref="H36:H37"/>
    <mergeCell ref="A36:A37"/>
    <mergeCell ref="B36:B37"/>
    <mergeCell ref="C36:C37"/>
    <mergeCell ref="D36:D37"/>
    <mergeCell ref="AJ22:AJ23"/>
    <mergeCell ref="AK22:AK23"/>
    <mergeCell ref="AL22:AL23"/>
    <mergeCell ref="AM22:AM23"/>
    <mergeCell ref="AF22:AF23"/>
    <mergeCell ref="AG22:AG23"/>
    <mergeCell ref="AH22:AH23"/>
    <mergeCell ref="AI22:AI23"/>
    <mergeCell ref="AB22:AB23"/>
    <mergeCell ref="AC22:AC23"/>
    <mergeCell ref="AD22:AD23"/>
    <mergeCell ref="AE22:AE23"/>
    <mergeCell ref="E22:E23"/>
    <mergeCell ref="F22:F23"/>
    <mergeCell ref="G22:G23"/>
    <mergeCell ref="AA22:AA23"/>
    <mergeCell ref="H22:H23"/>
    <mergeCell ref="A22:A23"/>
    <mergeCell ref="B22:B23"/>
    <mergeCell ref="C22:C23"/>
    <mergeCell ref="D22:D23"/>
    <mergeCell ref="AJ20:AJ21"/>
    <mergeCell ref="AK20:AK21"/>
    <mergeCell ref="AL20:AL21"/>
    <mergeCell ref="AM20:AM21"/>
    <mergeCell ref="AF20:AF21"/>
    <mergeCell ref="AG20:AG21"/>
    <mergeCell ref="AH20:AH21"/>
    <mergeCell ref="AI20:AI21"/>
    <mergeCell ref="AB20:AB21"/>
    <mergeCell ref="AC20:AC21"/>
    <mergeCell ref="AD20:AD21"/>
    <mergeCell ref="AE20:AE21"/>
    <mergeCell ref="E20:E21"/>
    <mergeCell ref="F20:F21"/>
    <mergeCell ref="G20:G21"/>
    <mergeCell ref="AA20:AA21"/>
    <mergeCell ref="H20:H21"/>
    <mergeCell ref="A20:A21"/>
    <mergeCell ref="B20:B21"/>
    <mergeCell ref="C20:C21"/>
    <mergeCell ref="D20:D21"/>
    <mergeCell ref="AJ18:AJ19"/>
    <mergeCell ref="AK18:AK19"/>
    <mergeCell ref="AL18:AL19"/>
    <mergeCell ref="AM18:AM19"/>
    <mergeCell ref="AF18:AF19"/>
    <mergeCell ref="AG18:AG19"/>
    <mergeCell ref="AH18:AH19"/>
    <mergeCell ref="AI18:AI19"/>
    <mergeCell ref="AB18:AB19"/>
    <mergeCell ref="AC18:AC19"/>
    <mergeCell ref="AD18:AD19"/>
    <mergeCell ref="AE18:AE19"/>
    <mergeCell ref="E18:E19"/>
    <mergeCell ref="F18:F19"/>
    <mergeCell ref="G18:G19"/>
    <mergeCell ref="AA18:AA19"/>
    <mergeCell ref="H18:H19"/>
    <mergeCell ref="A18:A19"/>
    <mergeCell ref="B18:B19"/>
    <mergeCell ref="C18:C19"/>
    <mergeCell ref="D18:D19"/>
    <mergeCell ref="AJ46:AJ47"/>
    <mergeCell ref="AK46:AK47"/>
    <mergeCell ref="AL46:AL47"/>
    <mergeCell ref="AM46:AM47"/>
    <mergeCell ref="AF46:AF47"/>
    <mergeCell ref="AG46:AG47"/>
    <mergeCell ref="AH46:AH47"/>
    <mergeCell ref="AI46:AI47"/>
    <mergeCell ref="AB46:AB47"/>
    <mergeCell ref="AC46:AC47"/>
    <mergeCell ref="AD46:AD47"/>
    <mergeCell ref="AE46:AE47"/>
    <mergeCell ref="E46:E47"/>
    <mergeCell ref="F46:F47"/>
    <mergeCell ref="G46:G47"/>
    <mergeCell ref="AA46:AA47"/>
    <mergeCell ref="H46:H47"/>
    <mergeCell ref="A46:A47"/>
    <mergeCell ref="B46:B47"/>
    <mergeCell ref="C46:C47"/>
    <mergeCell ref="D46:D47"/>
    <mergeCell ref="AJ44:AJ45"/>
    <mergeCell ref="AK44:AK45"/>
    <mergeCell ref="AL44:AL45"/>
    <mergeCell ref="AM44:AM45"/>
    <mergeCell ref="AF44:AF45"/>
    <mergeCell ref="AG44:AG45"/>
    <mergeCell ref="AH44:AH45"/>
    <mergeCell ref="AI44:AI45"/>
    <mergeCell ref="AB44:AB45"/>
    <mergeCell ref="AC44:AC45"/>
    <mergeCell ref="AD44:AD45"/>
    <mergeCell ref="AE44:AE45"/>
    <mergeCell ref="E44:E45"/>
    <mergeCell ref="F44:F45"/>
    <mergeCell ref="G44:G45"/>
    <mergeCell ref="AA44:AA45"/>
    <mergeCell ref="H44:H45"/>
    <mergeCell ref="A44:A45"/>
    <mergeCell ref="B44:B45"/>
    <mergeCell ref="C44:C45"/>
    <mergeCell ref="D44:D45"/>
    <mergeCell ref="AJ42:AJ43"/>
    <mergeCell ref="AK42:AK43"/>
    <mergeCell ref="AL42:AL43"/>
    <mergeCell ref="AM42:AM43"/>
    <mergeCell ref="AF42:AF43"/>
    <mergeCell ref="AG42:AG43"/>
    <mergeCell ref="AH42:AH43"/>
    <mergeCell ref="AI42:AI43"/>
    <mergeCell ref="AB42:AB43"/>
    <mergeCell ref="AC42:AC43"/>
    <mergeCell ref="AD42:AD43"/>
    <mergeCell ref="AE42:AE43"/>
    <mergeCell ref="E42:E43"/>
    <mergeCell ref="F42:F43"/>
    <mergeCell ref="G42:G43"/>
    <mergeCell ref="AA42:AA43"/>
    <mergeCell ref="H42:H43"/>
    <mergeCell ref="A42:A43"/>
    <mergeCell ref="B42:B43"/>
    <mergeCell ref="C42:C43"/>
    <mergeCell ref="D42:D43"/>
    <mergeCell ref="AJ40:AJ41"/>
    <mergeCell ref="AK40:AK41"/>
    <mergeCell ref="AL40:AL41"/>
    <mergeCell ref="AM40:AM41"/>
    <mergeCell ref="AF40:AF41"/>
    <mergeCell ref="AG40:AG41"/>
    <mergeCell ref="AH40:AH41"/>
    <mergeCell ref="AI40:AI41"/>
    <mergeCell ref="AB40:AB41"/>
    <mergeCell ref="AC40:AC41"/>
    <mergeCell ref="AD40:AD41"/>
    <mergeCell ref="AE40:AE41"/>
    <mergeCell ref="E40:E41"/>
    <mergeCell ref="F40:F41"/>
    <mergeCell ref="G40:G41"/>
    <mergeCell ref="AA40:AA41"/>
    <mergeCell ref="H40:H41"/>
    <mergeCell ref="A40:A41"/>
    <mergeCell ref="B40:B41"/>
    <mergeCell ref="C40:C41"/>
    <mergeCell ref="D40:D41"/>
    <mergeCell ref="AJ38:AJ39"/>
    <mergeCell ref="AK38:AK39"/>
    <mergeCell ref="AL38:AL39"/>
    <mergeCell ref="AM38:AM39"/>
    <mergeCell ref="AF38:AF39"/>
    <mergeCell ref="AG38:AG39"/>
    <mergeCell ref="AH38:AH39"/>
    <mergeCell ref="AI38:AI39"/>
    <mergeCell ref="AB38:AB39"/>
    <mergeCell ref="AC38:AC39"/>
    <mergeCell ref="AD38:AD39"/>
    <mergeCell ref="AE38:AE39"/>
    <mergeCell ref="E38:E39"/>
    <mergeCell ref="F38:F39"/>
    <mergeCell ref="G38:G39"/>
    <mergeCell ref="AA38:AA39"/>
    <mergeCell ref="H38:H39"/>
    <mergeCell ref="A38:A39"/>
    <mergeCell ref="B38:B39"/>
    <mergeCell ref="C38:C39"/>
    <mergeCell ref="D38:D39"/>
    <mergeCell ref="AJ34:AJ35"/>
    <mergeCell ref="AK34:AK35"/>
    <mergeCell ref="AL34:AL35"/>
    <mergeCell ref="AM34:AM35"/>
    <mergeCell ref="AF34:AF35"/>
    <mergeCell ref="AG34:AG35"/>
    <mergeCell ref="AH34:AH35"/>
    <mergeCell ref="AI34:AI35"/>
    <mergeCell ref="AB34:AB35"/>
    <mergeCell ref="AC34:AC35"/>
    <mergeCell ref="AD34:AD35"/>
    <mergeCell ref="AE34:AE35"/>
    <mergeCell ref="E34:E35"/>
    <mergeCell ref="F34:F35"/>
    <mergeCell ref="G34:G35"/>
    <mergeCell ref="AA34:AA35"/>
    <mergeCell ref="H34:H35"/>
    <mergeCell ref="A34:A35"/>
    <mergeCell ref="B34:B35"/>
    <mergeCell ref="C34:C35"/>
    <mergeCell ref="D34:D35"/>
    <mergeCell ref="AJ32:AJ33"/>
    <mergeCell ref="AK32:AK33"/>
    <mergeCell ref="AL32:AL33"/>
    <mergeCell ref="AM32:AM33"/>
    <mergeCell ref="AF32:AF33"/>
    <mergeCell ref="AG32:AG33"/>
    <mergeCell ref="AH32:AH33"/>
    <mergeCell ref="AI32:AI33"/>
    <mergeCell ref="AB32:AB33"/>
    <mergeCell ref="AC32:AC33"/>
    <mergeCell ref="AD32:AD33"/>
    <mergeCell ref="AE32:AE33"/>
    <mergeCell ref="E32:E33"/>
    <mergeCell ref="F32:F33"/>
    <mergeCell ref="G32:G33"/>
    <mergeCell ref="AA32:AA33"/>
    <mergeCell ref="H32:H33"/>
    <mergeCell ref="A32:A33"/>
    <mergeCell ref="B32:B33"/>
    <mergeCell ref="C32:C33"/>
    <mergeCell ref="D32:D33"/>
    <mergeCell ref="AJ30:AJ31"/>
    <mergeCell ref="AK30:AK31"/>
    <mergeCell ref="AL30:AL31"/>
    <mergeCell ref="AM30:AM31"/>
    <mergeCell ref="AF30:AF31"/>
    <mergeCell ref="AG30:AG31"/>
    <mergeCell ref="AH30:AH31"/>
    <mergeCell ref="AI30:AI31"/>
    <mergeCell ref="AB30:AB31"/>
    <mergeCell ref="AC30:AC31"/>
    <mergeCell ref="AD30:AD31"/>
    <mergeCell ref="AE30:AE31"/>
    <mergeCell ref="E30:E31"/>
    <mergeCell ref="F30:F31"/>
    <mergeCell ref="G30:G31"/>
    <mergeCell ref="AA30:AA31"/>
    <mergeCell ref="H30:H31"/>
    <mergeCell ref="A30:A31"/>
    <mergeCell ref="B30:B31"/>
    <mergeCell ref="D30:D31"/>
    <mergeCell ref="C30:C31"/>
    <mergeCell ref="AJ28:AJ29"/>
    <mergeCell ref="AK28:AK29"/>
    <mergeCell ref="AL28:AL29"/>
    <mergeCell ref="AM28:AM29"/>
    <mergeCell ref="AF28:AF29"/>
    <mergeCell ref="AG28:AG29"/>
    <mergeCell ref="AH28:AH29"/>
    <mergeCell ref="AI28:AI29"/>
    <mergeCell ref="AB28:AB29"/>
    <mergeCell ref="AC28:AC29"/>
    <mergeCell ref="AD28:AD29"/>
    <mergeCell ref="AE28:AE29"/>
    <mergeCell ref="E28:E29"/>
    <mergeCell ref="F28:F29"/>
    <mergeCell ref="G28:G29"/>
    <mergeCell ref="AA28:AA29"/>
    <mergeCell ref="H28:H29"/>
    <mergeCell ref="A28:A29"/>
    <mergeCell ref="B28:B29"/>
    <mergeCell ref="D28:D29"/>
    <mergeCell ref="C28:C29"/>
    <mergeCell ref="AJ26:AJ27"/>
    <mergeCell ref="AK26:AK27"/>
    <mergeCell ref="AL26:AL27"/>
    <mergeCell ref="AM26:AM27"/>
    <mergeCell ref="AF26:AF27"/>
    <mergeCell ref="AG26:AG27"/>
    <mergeCell ref="AH26:AH27"/>
    <mergeCell ref="AI26:AI27"/>
    <mergeCell ref="AB26:AB27"/>
    <mergeCell ref="AC26:AC27"/>
    <mergeCell ref="AD26:AD27"/>
    <mergeCell ref="AE26:AE27"/>
    <mergeCell ref="E26:E27"/>
    <mergeCell ref="F26:F27"/>
    <mergeCell ref="G26:G27"/>
    <mergeCell ref="AA26:AA27"/>
    <mergeCell ref="H26:H27"/>
    <mergeCell ref="A26:A27"/>
    <mergeCell ref="B26:B27"/>
    <mergeCell ref="D26:D27"/>
    <mergeCell ref="C26:C27"/>
    <mergeCell ref="AJ24:AJ25"/>
    <mergeCell ref="AK24:AK25"/>
    <mergeCell ref="AL24:AL25"/>
    <mergeCell ref="AM24:AM25"/>
    <mergeCell ref="AF24:AF25"/>
    <mergeCell ref="AG24:AG25"/>
    <mergeCell ref="AH24:AH25"/>
    <mergeCell ref="AI24:AI25"/>
    <mergeCell ref="AB24:AB25"/>
    <mergeCell ref="AC24:AC25"/>
    <mergeCell ref="AD24:AD25"/>
    <mergeCell ref="AE24:AE25"/>
    <mergeCell ref="E24:E25"/>
    <mergeCell ref="F24:F25"/>
    <mergeCell ref="G24:G25"/>
    <mergeCell ref="AA24:AA25"/>
    <mergeCell ref="H24:H25"/>
    <mergeCell ref="A24:A25"/>
    <mergeCell ref="B24:B25"/>
    <mergeCell ref="D24:D25"/>
    <mergeCell ref="C24:C25"/>
    <mergeCell ref="AJ16:AJ17"/>
    <mergeCell ref="AK16:AK17"/>
    <mergeCell ref="AL16:AL17"/>
    <mergeCell ref="AM16:AM17"/>
    <mergeCell ref="AF16:AF17"/>
    <mergeCell ref="AG16:AG17"/>
    <mergeCell ref="AH16:AH17"/>
    <mergeCell ref="AI16:AI17"/>
    <mergeCell ref="AB16:AB17"/>
    <mergeCell ref="AC16:AC17"/>
    <mergeCell ref="AD16:AD17"/>
    <mergeCell ref="AE16:AE17"/>
    <mergeCell ref="E16:E17"/>
    <mergeCell ref="F16:F17"/>
    <mergeCell ref="G16:G17"/>
    <mergeCell ref="AA16:AA17"/>
    <mergeCell ref="H16:H17"/>
    <mergeCell ref="A16:A17"/>
    <mergeCell ref="B16:B17"/>
    <mergeCell ref="D16:D17"/>
    <mergeCell ref="C16:C17"/>
    <mergeCell ref="AJ14:AJ15"/>
    <mergeCell ref="AK14:AK15"/>
    <mergeCell ref="AL14:AL15"/>
    <mergeCell ref="AM14:AM15"/>
    <mergeCell ref="AF14:AF15"/>
    <mergeCell ref="AG14:AG15"/>
    <mergeCell ref="AH14:AH15"/>
    <mergeCell ref="AI14:AI15"/>
    <mergeCell ref="AB14:AB15"/>
    <mergeCell ref="AC14:AC15"/>
    <mergeCell ref="AD14:AD15"/>
    <mergeCell ref="AE14:AE15"/>
    <mergeCell ref="E14:E15"/>
    <mergeCell ref="F14:F15"/>
    <mergeCell ref="G14:G15"/>
    <mergeCell ref="AA14:AA15"/>
    <mergeCell ref="H14:H15"/>
    <mergeCell ref="A14:A15"/>
    <mergeCell ref="B14:B15"/>
    <mergeCell ref="D14:D15"/>
    <mergeCell ref="C14:C15"/>
    <mergeCell ref="AJ12:AJ13"/>
    <mergeCell ref="AK12:AK13"/>
    <mergeCell ref="AL12:AL13"/>
    <mergeCell ref="AM12:AM13"/>
    <mergeCell ref="AF12:AF13"/>
    <mergeCell ref="AG12:AG13"/>
    <mergeCell ref="AH12:AH13"/>
    <mergeCell ref="AI12:AI13"/>
    <mergeCell ref="AB12:AB13"/>
    <mergeCell ref="AC12:AC13"/>
    <mergeCell ref="AD12:AD13"/>
    <mergeCell ref="AE12:AE13"/>
    <mergeCell ref="E12:E13"/>
    <mergeCell ref="F12:F13"/>
    <mergeCell ref="G12:G13"/>
    <mergeCell ref="AA12:AA13"/>
    <mergeCell ref="H12:H13"/>
    <mergeCell ref="A12:A13"/>
    <mergeCell ref="B12:B13"/>
    <mergeCell ref="D12:D13"/>
    <mergeCell ref="C12:C13"/>
    <mergeCell ref="AJ10:AJ11"/>
    <mergeCell ref="AK10:AK11"/>
    <mergeCell ref="AL10:AL11"/>
    <mergeCell ref="AM10:AM11"/>
    <mergeCell ref="AF10:AF11"/>
    <mergeCell ref="AG10:AG11"/>
    <mergeCell ref="AH10:AH11"/>
    <mergeCell ref="AI10:AI11"/>
    <mergeCell ref="AB10:AB11"/>
    <mergeCell ref="AC10:AC11"/>
    <mergeCell ref="AD10:AD11"/>
    <mergeCell ref="AE10:AE11"/>
    <mergeCell ref="E10:E11"/>
    <mergeCell ref="F10:F11"/>
    <mergeCell ref="G10:G11"/>
    <mergeCell ref="AA10:AA11"/>
    <mergeCell ref="H10:H11"/>
    <mergeCell ref="A10:A11"/>
    <mergeCell ref="B10:B11"/>
    <mergeCell ref="D10:D11"/>
    <mergeCell ref="C10:C11"/>
    <mergeCell ref="AJ8:AJ9"/>
    <mergeCell ref="AK8:AK9"/>
    <mergeCell ref="AL8:AL9"/>
    <mergeCell ref="AM8:AM9"/>
    <mergeCell ref="AF8:AF9"/>
    <mergeCell ref="AG8:AG9"/>
    <mergeCell ref="AH8:AH9"/>
    <mergeCell ref="AI8:AI9"/>
    <mergeCell ref="AB8:AB9"/>
    <mergeCell ref="AC8:AC9"/>
    <mergeCell ref="AD8:AD9"/>
    <mergeCell ref="AE8:AE9"/>
    <mergeCell ref="E8:E9"/>
    <mergeCell ref="F8:F9"/>
    <mergeCell ref="G8:G9"/>
    <mergeCell ref="AA8:AA9"/>
    <mergeCell ref="H8:H9"/>
    <mergeCell ref="A8:A9"/>
    <mergeCell ref="B8:B9"/>
    <mergeCell ref="D8:D9"/>
    <mergeCell ref="C8:C9"/>
    <mergeCell ref="AJ6:AJ7"/>
    <mergeCell ref="AK6:AK7"/>
    <mergeCell ref="AL6:AL7"/>
    <mergeCell ref="AM6:AM7"/>
    <mergeCell ref="AF6:AF7"/>
    <mergeCell ref="AG6:AG7"/>
    <mergeCell ref="AH6:AH7"/>
    <mergeCell ref="AI6:AI7"/>
    <mergeCell ref="AB6:AB7"/>
    <mergeCell ref="AC6:AC7"/>
    <mergeCell ref="AD6:AD7"/>
    <mergeCell ref="AE6:AE7"/>
    <mergeCell ref="E6:E7"/>
    <mergeCell ref="F6:F7"/>
    <mergeCell ref="G6:G7"/>
    <mergeCell ref="AA6:AA7"/>
    <mergeCell ref="H6:H7"/>
    <mergeCell ref="A6:A7"/>
    <mergeCell ref="B6:B7"/>
    <mergeCell ref="D6:D7"/>
    <mergeCell ref="C6:C7"/>
    <mergeCell ref="AB50:AB51"/>
    <mergeCell ref="AI50:AI51"/>
    <mergeCell ref="AD50:AD51"/>
    <mergeCell ref="AF50:AF51"/>
    <mergeCell ref="AG50:AG51"/>
    <mergeCell ref="AH50:AH51"/>
    <mergeCell ref="AC50:AC51"/>
    <mergeCell ref="A50:A51"/>
    <mergeCell ref="C50:C51"/>
    <mergeCell ref="F50:F51"/>
    <mergeCell ref="AA50:AA51"/>
    <mergeCell ref="G50:G51"/>
    <mergeCell ref="B50:B51"/>
    <mergeCell ref="D50:D51"/>
    <mergeCell ref="E50:E51"/>
    <mergeCell ref="H50:H51"/>
    <mergeCell ref="AI48:AI49"/>
    <mergeCell ref="AD48:AD49"/>
    <mergeCell ref="AF48:AF49"/>
    <mergeCell ref="AC48:AC49"/>
    <mergeCell ref="AG48:AG49"/>
    <mergeCell ref="AH48:AH49"/>
    <mergeCell ref="A48:A49"/>
    <mergeCell ref="C48:C49"/>
    <mergeCell ref="F48:F49"/>
    <mergeCell ref="AA48:AA49"/>
    <mergeCell ref="B48:B49"/>
    <mergeCell ref="G48:G49"/>
    <mergeCell ref="D48:D49"/>
    <mergeCell ref="E48:E49"/>
    <mergeCell ref="H48:H49"/>
    <mergeCell ref="AL48:AL49"/>
    <mergeCell ref="AL50:AL51"/>
    <mergeCell ref="AM48:AM49"/>
    <mergeCell ref="AM50:AM51"/>
    <mergeCell ref="AK48:AK49"/>
    <mergeCell ref="AK50:AK51"/>
    <mergeCell ref="N3:N4"/>
    <mergeCell ref="AE48:AE49"/>
    <mergeCell ref="AE50:AE51"/>
    <mergeCell ref="AA3:AA4"/>
    <mergeCell ref="AB3:AB4"/>
    <mergeCell ref="AB48:AB49"/>
    <mergeCell ref="P3:P4"/>
    <mergeCell ref="R3:R4"/>
    <mergeCell ref="F2:G2"/>
    <mergeCell ref="A1:A4"/>
    <mergeCell ref="B1:B4"/>
    <mergeCell ref="C1:C4"/>
    <mergeCell ref="D1:H1"/>
    <mergeCell ref="D2:E2"/>
    <mergeCell ref="D3:D4"/>
    <mergeCell ref="E3:E4"/>
    <mergeCell ref="S3:S4"/>
    <mergeCell ref="F3:F4"/>
    <mergeCell ref="G3:G4"/>
    <mergeCell ref="I3:J3"/>
    <mergeCell ref="M3:M4"/>
    <mergeCell ref="O3:O4"/>
    <mergeCell ref="AJ48:AJ49"/>
    <mergeCell ref="AJ50:AJ51"/>
    <mergeCell ref="I1:AB2"/>
    <mergeCell ref="T3:T4"/>
    <mergeCell ref="U3:U4"/>
    <mergeCell ref="V3:V4"/>
    <mergeCell ref="W3:W4"/>
    <mergeCell ref="Q3:Q4"/>
    <mergeCell ref="K3:K4"/>
    <mergeCell ref="L3:L4"/>
    <mergeCell ref="AE1:AE4"/>
    <mergeCell ref="AF1:AF4"/>
    <mergeCell ref="X3:X4"/>
    <mergeCell ref="Y3:Y4"/>
    <mergeCell ref="Z3:Z4"/>
    <mergeCell ref="AK1:AK4"/>
    <mergeCell ref="AL1:AL4"/>
    <mergeCell ref="AM1:AM4"/>
    <mergeCell ref="H2:H4"/>
    <mergeCell ref="AG1:AG4"/>
    <mergeCell ref="AH1:AH4"/>
    <mergeCell ref="AI1:AI4"/>
    <mergeCell ref="AJ1:AJ4"/>
    <mergeCell ref="AC1:AC4"/>
    <mergeCell ref="AD1:AD4"/>
    <mergeCell ref="AP1:AP4"/>
    <mergeCell ref="AQ1:AQ4"/>
    <mergeCell ref="AO1:AO4"/>
    <mergeCell ref="AN1:AN4"/>
  </mergeCells>
  <printOptions/>
  <pageMargins left="0.75" right="0.75" top="1" bottom="1" header="0.5" footer="0.5"/>
  <pageSetup fitToHeight="1" fitToWidth="1" horizontalDpi="600" verticalDpi="600" orientation="landscape" paperSize="9" scale="37" r:id="rId1"/>
  <headerFooter alignWithMargins="0">
    <oddHeader>&amp;L&amp;"Arial Cyr,полужирный"&amp;12Мелешева С.Г.,
Порошенко Е.Н.
&amp;C&amp;"Arial Cyr,полужирный"&amp;14Дискретная математика&amp;10
&amp;12АБ-021&amp;R&amp;"Arial Cyr,полужирный"&amp;12осень-2011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Eseniya</dc:creator>
  <cp:keywords/>
  <dc:description/>
  <cp:lastModifiedBy>Evgeny</cp:lastModifiedBy>
  <cp:lastPrinted>2011-12-23T03:32:26Z</cp:lastPrinted>
  <dcterms:created xsi:type="dcterms:W3CDTF">2009-09-28T11:59:58Z</dcterms:created>
  <dcterms:modified xsi:type="dcterms:W3CDTF">2012-01-20T14:34:10Z</dcterms:modified>
  <cp:category/>
  <cp:version/>
  <cp:contentType/>
  <cp:contentStatus/>
</cp:coreProperties>
</file>